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720" activeTab="0"/>
  </bookViews>
  <sheets>
    <sheet name="Data - Opendoor Case Study" sheetId="1" r:id="rId1"/>
  </sheets>
  <definedNames>
    <definedName name="_xlnm._FilterDatabase" localSheetId="0" hidden="1">'Data - Opendoor Case Study'!$A$1:$AR$508</definedName>
  </definedNames>
  <calcPr fullCalcOnLoad="1"/>
</workbook>
</file>

<file path=xl/sharedStrings.xml><?xml version="1.0" encoding="utf-8"?>
<sst xmlns="http://schemas.openxmlformats.org/spreadsheetml/2006/main" count="3346" uniqueCount="1439">
  <si>
    <t>List Number</t>
  </si>
  <si>
    <t>Agency Name</t>
  </si>
  <si>
    <t>Property Type</t>
  </si>
  <si>
    <t>Listing Date</t>
  </si>
  <si>
    <t>Sold Date</t>
  </si>
  <si>
    <t>Original List Price</t>
  </si>
  <si>
    <t>Sold Price</t>
  </si>
  <si>
    <t>Association Fee$</t>
  </si>
  <si>
    <t>County</t>
  </si>
  <si>
    <t>Transfer Fee</t>
  </si>
  <si>
    <t>Approx. Heated SqFt</t>
  </si>
  <si>
    <t>Year Built</t>
  </si>
  <si>
    <t>Comp Trans Broker</t>
  </si>
  <si>
    <t>Bedrooms</t>
  </si>
  <si>
    <t>Bathrooms</t>
  </si>
  <si>
    <t>Full Baths</t>
  </si>
  <si>
    <t>Half Baths</t>
  </si>
  <si>
    <t>Subdivision</t>
  </si>
  <si>
    <t>Concession $</t>
  </si>
  <si>
    <t>Photo URL</t>
  </si>
  <si>
    <t>Days on Market</t>
  </si>
  <si>
    <t>OPENDOOR BROKERAGE, LLC. (F65178)</t>
  </si>
  <si>
    <t>Single Family Residence</t>
  </si>
  <si>
    <t>A</t>
  </si>
  <si>
    <t>CLAY</t>
  </si>
  <si>
    <t>ORANGE PARK SOUTH</t>
  </si>
  <si>
    <t>http://cdn.photos.sparkplatform.com/nef/20230206234446216326000000.jpg</t>
  </si>
  <si>
    <t>DUVAL</t>
  </si>
  <si>
    <t>IMPERIAL ESTATES</t>
  </si>
  <si>
    <t>http://cdn.photos.sparkplatform.com/nef/20220718212514726623000000.jpg</t>
  </si>
  <si>
    <t>BAINEBRIDGE ESTATES</t>
  </si>
  <si>
    <t>http://cdn.photos.sparkplatform.com/nef/20221222163339018065000000.jpg</t>
  </si>
  <si>
    <t>Townhouse</t>
  </si>
  <si>
    <t>WOLF CREEK</t>
  </si>
  <si>
    <t>http://cdn.photos.sparkplatform.com/nef/20221220170514539013000000.jpg</t>
  </si>
  <si>
    <t>BEAUCLERC MANOR</t>
  </si>
  <si>
    <t>http://cdn.photos.sparkplatform.com/nef/20221208185733800964000000.jpg</t>
  </si>
  <si>
    <t>SUMMER SANDS</t>
  </si>
  <si>
    <t>http://cdn.photos.sparkplatform.com/nef/20220523203516452092000000.jpg</t>
  </si>
  <si>
    <t>BIRD ADDITION</t>
  </si>
  <si>
    <t>http://cdn.photos.sparkplatform.com/nef/20230114151732733649000000.jpg</t>
  </si>
  <si>
    <t>TROUT RIVER STATION</t>
  </si>
  <si>
    <t>http://cdn.photos.sparkplatform.com/nef/20221103192400721621000000.jpg</t>
  </si>
  <si>
    <t>OAKWOOD VILLA ESTS</t>
  </si>
  <si>
    <t>http://cdn.photos.sparkplatform.com/nef/20221110155737434432000000.jpg</t>
  </si>
  <si>
    <t>MONUMENT OAKS</t>
  </si>
  <si>
    <t>http://cdn.photos.sparkplatform.com/nef/20220906212008135904000000.jpg</t>
  </si>
  <si>
    <t>HYDE PARK</t>
  </si>
  <si>
    <t>http://cdn.photos.sparkplatform.com/nef/20230217173533505206000000.jpg</t>
  </si>
  <si>
    <t>ORANGE PARK</t>
  </si>
  <si>
    <t>TIMBERFIELD</t>
  </si>
  <si>
    <t>http://cdn.photos.sparkplatform.com/nef/20220907223357085639000000.jpg</t>
  </si>
  <si>
    <t>FAIRFAX MANOR</t>
  </si>
  <si>
    <t>http://cdn.photos.sparkplatform.com/nef/20220615210509393841000000.jpg</t>
  </si>
  <si>
    <t>FLAGLER POINT</t>
  </si>
  <si>
    <t>http://cdn.photos.sparkplatform.com/nef/20221017175504763234000000.jpg</t>
  </si>
  <si>
    <t>VILLAGES OF WESTPORT</t>
  </si>
  <si>
    <t>http://cdn.photos.sparkplatform.com/nef/20230214183251453893000000.jpg</t>
  </si>
  <si>
    <t>VICTORIA LAKES</t>
  </si>
  <si>
    <t>http://cdn.photos.sparkplatform.com/nef/20230210233304224875000000.jpg</t>
  </si>
  <si>
    <t>Condominium</t>
  </si>
  <si>
    <t>POINT MEADOWS PLACE</t>
  </si>
  <si>
    <t>http://cdn.photos.sparkplatform.com/nef/20221212164554979196000000.jpg</t>
  </si>
  <si>
    <t>GREEN COVE</t>
  </si>
  <si>
    <t>http://cdn.photos.sparkplatform.com/nef/20221021163039541836000000.jpg</t>
  </si>
  <si>
    <t>IRONWOOD</t>
  </si>
  <si>
    <t>http://cdn.photos.sparkplatform.com/nef/20230213161338937599000000.jpg</t>
  </si>
  <si>
    <t>NORTHWOODS</t>
  </si>
  <si>
    <t>http://cdn.photos.sparkplatform.com/nef/20220112221345777178000000.jpg</t>
  </si>
  <si>
    <t>OAKLEAF PLANTATION</t>
  </si>
  <si>
    <t>http://cdn.photos.sparkplatform.com/nef/20221220155403105205000000.jpg</t>
  </si>
  <si>
    <t>SPRINGTREE VILLAGE</t>
  </si>
  <si>
    <t>http://cdn.photos.sparkplatform.com/nef/20221212164731651795000000.jpg</t>
  </si>
  <si>
    <t>CYPRESS POINT</t>
  </si>
  <si>
    <t>http://cdn.photos.sparkplatform.com/nef/20230208001638845362000000.jpg</t>
  </si>
  <si>
    <t>CEDAR CREEK LANDING</t>
  </si>
  <si>
    <t>http://cdn.photos.sparkplatform.com/nef/20221103153405872528000000.jpg</t>
  </si>
  <si>
    <t>WHITFIELD</t>
  </si>
  <si>
    <t>http://cdn.photos.sparkplatform.com/nef/20220715200619248036000000.jpg</t>
  </si>
  <si>
    <t>OAK HILL</t>
  </si>
  <si>
    <t>http://cdn.photos.sparkplatform.com/nef/20221101152611743945000000.jpg</t>
  </si>
  <si>
    <t>ALTA LAKES</t>
  </si>
  <si>
    <t>http://cdn.photos.sparkplatform.com/nef/20220825222754024667000000.jpg</t>
  </si>
  <si>
    <t>OSPREY LANDING</t>
  </si>
  <si>
    <t>http://cdn.photos.sparkplatform.com/nef/20230130222446468516000000.jpg</t>
  </si>
  <si>
    <t>HIDDEN HARBOR</t>
  </si>
  <si>
    <t>http://cdn.photos.sparkplatform.com/nef/20220912183204851138000000.jpg</t>
  </si>
  <si>
    <t>TANGLEWOOD VILLAGE</t>
  </si>
  <si>
    <t>http://cdn.photos.sparkplatform.com/nef/20230206223424150313000000.jpg</t>
  </si>
  <si>
    <t>FALCON TRACE</t>
  </si>
  <si>
    <t>http://cdn.photos.sparkplatform.com/nef/20230208205015360350000000.jpg</t>
  </si>
  <si>
    <t>WATERMILL</t>
  </si>
  <si>
    <t>http://cdn.photos.sparkplatform.com/nef/20230117154411117924000000.jpg</t>
  </si>
  <si>
    <t>UNIVERSITY PARK</t>
  </si>
  <si>
    <t>http://cdn.photos.sparkplatform.com/nef/20221130171619699532000000.jpg</t>
  </si>
  <si>
    <t>GOLFBROOK TERRACE</t>
  </si>
  <si>
    <t>http://cdn.photos.sparkplatform.com/nef/20221012170519559633000000.jpg</t>
  </si>
  <si>
    <t>CEDAR FOREST</t>
  </si>
  <si>
    <t>http://cdn.photos.sparkplatform.com/nef/20220812204230191041000000.jpg</t>
  </si>
  <si>
    <t>PHOENIX PARK</t>
  </si>
  <si>
    <t>http://cdn.photos.sparkplatform.com/nef/20220804150822488340000000.jpg</t>
  </si>
  <si>
    <t>HARBOUR VIEW</t>
  </si>
  <si>
    <t>HARBOR VIEW</t>
  </si>
  <si>
    <t>http://cdn.photos.sparkplatform.com/nef/20230213213030964153000000.jpg</t>
  </si>
  <si>
    <t>EAST GLENHAVEN</t>
  </si>
  <si>
    <t>http://cdn.photos.sparkplatform.com/nef/20220812185017630715000000.jpg</t>
  </si>
  <si>
    <t>WILLOW RIDGE</t>
  </si>
  <si>
    <t>http://cdn.photos.sparkplatform.com/nef/20220728211351048298000000.jpg</t>
  </si>
  <si>
    <t>BRECKENRIDGE</t>
  </si>
  <si>
    <t>http://cdn.photos.sparkplatform.com/nef/20220315002057062875000000.jpg</t>
  </si>
  <si>
    <t>HILLCREST</t>
  </si>
  <si>
    <t>http://cdn.photos.sparkplatform.com/nef/20220523062942639333000000.jpg</t>
  </si>
  <si>
    <t>WINDSOR FALLS</t>
  </si>
  <si>
    <t>http://cdn.photos.sparkplatform.com/nef/20230120224044745080000000.jpg</t>
  </si>
  <si>
    <t>BELLE RIVE</t>
  </si>
  <si>
    <t>http://cdn.photos.sparkplatform.com/nef/20230123232634000139000000.jpg</t>
  </si>
  <si>
    <t>NORMANDY</t>
  </si>
  <si>
    <t>http://cdn.photos.sparkplatform.com/nef/20220824220053622721000000.jpg</t>
  </si>
  <si>
    <t>HERITAGE HILLS</t>
  </si>
  <si>
    <t>http://cdn.photos.sparkplatform.com/nef/20221012153555697036000000.jpg</t>
  </si>
  <si>
    <t>BARTRAM SPRINGS</t>
  </si>
  <si>
    <t>http://cdn.photos.sparkplatform.com/nef/20230202182829025493000000.jpg</t>
  </si>
  <si>
    <t>GENTLE WOODS</t>
  </si>
  <si>
    <t>http://cdn.photos.sparkplatform.com/nef/20220921170029040334000000.jpg</t>
  </si>
  <si>
    <t>RIDAUGHT LANDING</t>
  </si>
  <si>
    <t>http://cdn.photos.sparkplatform.com/nef/20221227160528123047000000.jpg</t>
  </si>
  <si>
    <t>http://cdn.photos.sparkplatform.com/nef/20230124161742234934000000.jpg</t>
  </si>
  <si>
    <t>ARGYLE/CHIMNEY LAKES</t>
  </si>
  <si>
    <t>http://cdn.photos.sparkplatform.com/nef/20221227155139345054000000.jpg</t>
  </si>
  <si>
    <t>ST. JOHNS</t>
  </si>
  <si>
    <t>ST JOHNS SIX MILE CREEK WEST</t>
  </si>
  <si>
    <t>http://cdn.photos.sparkplatform.com/nef/20230119161039873726000000.jpg</t>
  </si>
  <si>
    <t>WAVERLY PLACE</t>
  </si>
  <si>
    <t>http://cdn.photos.sparkplatform.com/nef/20220606230604001863000000.jpg</t>
  </si>
  <si>
    <t>ARLINGTON HILLS</t>
  </si>
  <si>
    <t>http://cdn.photos.sparkplatform.com/nef/20220516162137903813000000.jpg</t>
  </si>
  <si>
    <t>MANDARIN PINES</t>
  </si>
  <si>
    <t>http://cdn.photos.sparkplatform.com/nef/20220609192330578567000000.jpg</t>
  </si>
  <si>
    <t>LORAN ESTATES</t>
  </si>
  <si>
    <t>http://cdn.photos.sparkplatform.com/nef/20220621181029630554000000.jpg</t>
  </si>
  <si>
    <t>http://cdn.photos.sparkplatform.com/nef/20220906225759895237000000.jpg</t>
  </si>
  <si>
    <t>CYPRESS COVE</t>
  </si>
  <si>
    <t>http://cdn.photos.sparkplatform.com/nef/20220606215615121827000000.jpg</t>
  </si>
  <si>
    <t>TRAVIS TRACE</t>
  </si>
  <si>
    <t>http://cdn.photos.sparkplatform.com/nef/20221012161836962139000000.jpg</t>
  </si>
  <si>
    <t>ADAMS LAKE</t>
  </si>
  <si>
    <t>http://cdn.photos.sparkplatform.com/nef/20220616191005734826000000.jpg</t>
  </si>
  <si>
    <t>BRADFORD</t>
  </si>
  <si>
    <t>J G ALVAREZ ADDN</t>
  </si>
  <si>
    <t>http://cdn.photos.sparkplatform.com/nef/20220614172544502167000000.jpg</t>
  </si>
  <si>
    <t>ROLLING HILLS</t>
  </si>
  <si>
    <t>http://cdn.photos.sparkplatform.com/nef/20220718150220385571000000.jpg</t>
  </si>
  <si>
    <t>CAMERON OAKS</t>
  </si>
  <si>
    <t>http://cdn.photos.sparkplatform.com/nef/20220817183235499016000000.jpg</t>
  </si>
  <si>
    <t>S</t>
  </si>
  <si>
    <t>MELISSA ESTATES</t>
  </si>
  <si>
    <t>http://cdn.photos.sparkplatform.com/nef/20230118160850657836000000.jpg</t>
  </si>
  <si>
    <t>SANS SOUCI</t>
  </si>
  <si>
    <t>http://cdn.photos.sparkplatform.com/nef/20220907155745107767000000.jpg</t>
  </si>
  <si>
    <t>NASSAU</t>
  </si>
  <si>
    <t>AMELIA CONCOURSE</t>
  </si>
  <si>
    <t>http://cdn.photos.sparkplatform.com/nef/20220601204327830481000000.jpg</t>
  </si>
  <si>
    <t>PALM COAST</t>
  </si>
  <si>
    <t>FLAGLER</t>
  </si>
  <si>
    <t>PINE GROVE</t>
  </si>
  <si>
    <t>http://cdn.photos.sparkplatform.com/nef/20220908160415923036000000.jpg</t>
  </si>
  <si>
    <t>CROSS CREEK</t>
  </si>
  <si>
    <t>http://cdn.photos.sparkplatform.com/nef/20220705162607141457000000.jpg</t>
  </si>
  <si>
    <t>BONAPARTE CROSSING</t>
  </si>
  <si>
    <t>http://cdn.photos.sparkplatform.com/nef/20220817152447495974000000.jpg</t>
  </si>
  <si>
    <t>TIMBERLANE</t>
  </si>
  <si>
    <t>MACCLENNY</t>
  </si>
  <si>
    <t>BAKER</t>
  </si>
  <si>
    <t>http://cdn.photos.sparkplatform.com/nef/20220531045100693775000000.jpg</t>
  </si>
  <si>
    <t>ENGLISH ESTATES</t>
  </si>
  <si>
    <t>http://cdn.photos.sparkplatform.com/nef/20220527211150663427000000.jpg</t>
  </si>
  <si>
    <t>SOUTHSIDE ESTATES</t>
  </si>
  <si>
    <t>http://cdn.photos.sparkplatform.com/nef/20221024161922711770000000.jpg</t>
  </si>
  <si>
    <t>CRESTBROOK</t>
  </si>
  <si>
    <t>http://cdn.photos.sparkplatform.com/nef/20220721180909527266000000.jpg</t>
  </si>
  <si>
    <t>BRANDYWINE</t>
  </si>
  <si>
    <t>http://cdn.photos.sparkplatform.com/nef/20220624171212545090000000.jpg</t>
  </si>
  <si>
    <t>COLLIER HEIGHTS</t>
  </si>
  <si>
    <t>http://cdn.photos.sparkplatform.com/nef/20220817191258888202000000.jpg</t>
  </si>
  <si>
    <t>CAROLINE RIDGE</t>
  </si>
  <si>
    <t>http://cdn.photos.sparkplatform.com/nef/20221017191015723682000000.jpg</t>
  </si>
  <si>
    <t>TIMBER CREEK</t>
  </si>
  <si>
    <t>http://cdn.photos.sparkplatform.com/nef/20220812214627882452000000.jpg</t>
  </si>
  <si>
    <t>http://cdn.photos.sparkplatform.com/nef/20221015031026947725000000.jpg</t>
  </si>
  <si>
    <t>http://cdn.photos.sparkplatform.com/nef/20221108175434534699000000.jpg</t>
  </si>
  <si>
    <t>http://cdn.photos.sparkplatform.com/nef/20220516055713771950000000.jpg</t>
  </si>
  <si>
    <t>SANTA MONICA</t>
  </si>
  <si>
    <t>http://cdn.photos.sparkplatform.com/nef/20220819181732170556000000.jpg</t>
  </si>
  <si>
    <t>LIBERTY SQUARE</t>
  </si>
  <si>
    <t>http://cdn.photos.sparkplatform.com/nef/20220712193305164391000000.jpg</t>
  </si>
  <si>
    <t>HERON ISLES</t>
  </si>
  <si>
    <t>http://cdn.photos.sparkplatform.com/nef/20220723164322636974000000.jpg</t>
  </si>
  <si>
    <t>WOODSIDE</t>
  </si>
  <si>
    <t>http://cdn.photos.sparkplatform.com/nef/20221107172058773681000000.jpg</t>
  </si>
  <si>
    <t>LAUREL GROVE PLAN</t>
  </si>
  <si>
    <t>http://cdn.photos.sparkplatform.com/nef/20220824164151948887000000.jpg</t>
  </si>
  <si>
    <t>TURTLE CREEK VILLAGE</t>
  </si>
  <si>
    <t>http://cdn.photos.sparkplatform.com/nef/20221227154453317393000000.jpg</t>
  </si>
  <si>
    <t>VICTORIA PRESERVE</t>
  </si>
  <si>
    <t>http://cdn.photos.sparkplatform.com/nef/20230109232431687536000000.jpg</t>
  </si>
  <si>
    <t>http://cdn.photos.sparkplatform.com/nef/20221117152753945805000000.jpg</t>
  </si>
  <si>
    <t>http://cdn.photos.sparkplatform.com/nef/20220630205356751954000000.jpg</t>
  </si>
  <si>
    <t>EAGLES CREEK</t>
  </si>
  <si>
    <t>http://cdn.photos.sparkplatform.com/nef/20230207212850406212000000.jpg</t>
  </si>
  <si>
    <t>WATERVIEW RIDGE</t>
  </si>
  <si>
    <t>http://cdn.photos.sparkplatform.com/nef/20221102170429539164000000.jpg</t>
  </si>
  <si>
    <t>MURRAY HILL</t>
  </si>
  <si>
    <t>http://cdn.photos.sparkplatform.com/nef/20220624213912984979000000.jpg</t>
  </si>
  <si>
    <t>HERITAGE OAKS</t>
  </si>
  <si>
    <t>http://cdn.photos.sparkplatform.com/nef/20220409161659071644000000.jpg</t>
  </si>
  <si>
    <t>http://cdn.photos.sparkplatform.com/nef/20230204191922936047000000.jpg</t>
  </si>
  <si>
    <t>MEADOWBROOK</t>
  </si>
  <si>
    <t>http://cdn.photos.sparkplatform.com/nef/20220523212804539083000000.jpg</t>
  </si>
  <si>
    <t>BELLAIR</t>
  </si>
  <si>
    <t>http://cdn.photos.sparkplatform.com/nef/20221015023625624327000000.jpg</t>
  </si>
  <si>
    <t>SEGOVIA</t>
  </si>
  <si>
    <t>http://cdn.photos.sparkplatform.com/nef/20220926152848426920000000.jpg</t>
  </si>
  <si>
    <t>ARNOLD RIDGE</t>
  </si>
  <si>
    <t>http://cdn.photos.sparkplatform.com/nef/20221223143846698121000000.jpg</t>
  </si>
  <si>
    <t>BLACKWATER CREEK</t>
  </si>
  <si>
    <t>http://cdn.photos.sparkplatform.com/nef/20220608172319670341000000.jpg</t>
  </si>
  <si>
    <t>http://cdn.photos.sparkplatform.com/nef/20221128162141400317000000.jpg</t>
  </si>
  <si>
    <t>SAILMAKER</t>
  </si>
  <si>
    <t>http://cdn.photos.sparkplatform.com/nef/20221207152435321332000000.jpg</t>
  </si>
  <si>
    <t>http://cdn.photos.sparkplatform.com/nef/20220812224754316043000000.jpg</t>
  </si>
  <si>
    <t>PLEASANT CREEK</t>
  </si>
  <si>
    <t>http://cdn.photos.sparkplatform.com/nef/20220912173311875693000000.jpg</t>
  </si>
  <si>
    <t>CEDAR HILLS ESTATES</t>
  </si>
  <si>
    <t>http://cdn.photos.sparkplatform.com/nef/20220427024639081831000000.jpg</t>
  </si>
  <si>
    <t>PABLO VILLAS</t>
  </si>
  <si>
    <t>http://cdn.photos.sparkplatform.com/nef/20221107172203446124000000.jpg</t>
  </si>
  <si>
    <t>FLORAL BLUFF</t>
  </si>
  <si>
    <t>http://cdn.photos.sparkplatform.com/nef/20221014215108139037000000.jpg</t>
  </si>
  <si>
    <t>OAK HARBOR</t>
  </si>
  <si>
    <t>http://cdn.photos.sparkplatform.com/nef/20220812221627876969000000.jpg</t>
  </si>
  <si>
    <t>LEXINGTON SQUARE</t>
  </si>
  <si>
    <t>http://cdn.photos.sparkplatform.com/nef/20230105151244079932000000.jpg</t>
  </si>
  <si>
    <t>GREENWOOD ESTATES</t>
  </si>
  <si>
    <t>http://cdn.photos.sparkplatform.com/nef/20230124165413451641000000.jpg</t>
  </si>
  <si>
    <t>LAKE RIDGE VILLAS NORTH</t>
  </si>
  <si>
    <t>http://cdn.photos.sparkplatform.com/nef/20220906200222638900000000.jpg</t>
  </si>
  <si>
    <t>PALOMA</t>
  </si>
  <si>
    <t>http://cdn.photos.sparkplatform.com/nef/20220816010730847381000000.jpg</t>
  </si>
  <si>
    <t>ST JOHNS LANDING</t>
  </si>
  <si>
    <t>http://cdn.photos.sparkplatform.com/nef/20230203161103020213000000.jpg</t>
  </si>
  <si>
    <t>BRIERWOOD</t>
  </si>
  <si>
    <t>http://cdn.photos.sparkplatform.com/nef/20221115001243259315000000.jpg</t>
  </si>
  <si>
    <t>http://cdn.photos.sparkplatform.com/nef/20230109235332451722000000.jpg</t>
  </si>
  <si>
    <t>ASHLEY GREEN</t>
  </si>
  <si>
    <t>http://cdn.photos.sparkplatform.com/nef/20220624180052483722000000.jpg</t>
  </si>
  <si>
    <t>SOUTHERN GLEN</t>
  </si>
  <si>
    <t>http://cdn.photos.sparkplatform.com/nef/20221107171101528357000000.jpg</t>
  </si>
  <si>
    <t>AMELIA LANDINGS</t>
  </si>
  <si>
    <t>http://cdn.photos.sparkplatform.com/nef/20220706185255098527000000.jpg</t>
  </si>
  <si>
    <t>EAGLES VIEW</t>
  </si>
  <si>
    <t>http://cdn.photos.sparkplatform.com/nef/20221104161438575391000000.jpg</t>
  </si>
  <si>
    <t>PATRIOT RIDGE</t>
  </si>
  <si>
    <t>http://cdn.photos.sparkplatform.com/nef/20220602205247907171000000.jpg</t>
  </si>
  <si>
    <t>http://cdn.photos.sparkplatform.com/nef/20220917000610588710000000.jpg</t>
  </si>
  <si>
    <t>http://cdn.photos.sparkplatform.com/nef/20220718151539900452000000.jpg</t>
  </si>
  <si>
    <t>http://cdn.photos.sparkplatform.com/nef/20221107235521533775000000.jpg</t>
  </si>
  <si>
    <t>SUTTON OAKS</t>
  </si>
  <si>
    <t>http://cdn.photos.sparkplatform.com/nef/20220728154124196662000000.jpg</t>
  </si>
  <si>
    <t>KINGS PLANTATION</t>
  </si>
  <si>
    <t>http://cdn.photos.sparkplatform.com/nef/20221101170229168919000000.jpg</t>
  </si>
  <si>
    <t>HAWKINS COVE</t>
  </si>
  <si>
    <t>http://cdn.photos.sparkplatform.com/nef/20230117151742758467000000.jpg</t>
  </si>
  <si>
    <t>FLORA PARKE</t>
  </si>
  <si>
    <t>http://cdn.photos.sparkplatform.com/nef/20221116155047280145000000.jpg</t>
  </si>
  <si>
    <t>RALEY CREEK</t>
  </si>
  <si>
    <t>http://cdn.photos.sparkplatform.com/nef/20220921195849441923000000.jpg</t>
  </si>
  <si>
    <t>CREEKSIDE BEND</t>
  </si>
  <si>
    <t>http://cdn.photos.sparkplatform.com/nef/20230105001939821419000000.jpg</t>
  </si>
  <si>
    <t>http://cdn.photos.sparkplatform.com/nef/20220822213447591929000000.jpg</t>
  </si>
  <si>
    <t>http://cdn.photos.sparkplatform.com/nef/20220603204531884126000000.jpg</t>
  </si>
  <si>
    <t>CHEROKEE COVE</t>
  </si>
  <si>
    <t>http://cdn.photos.sparkplatform.com/nef/20221101153820853195000000.jpg</t>
  </si>
  <si>
    <t>http://cdn.photos.sparkplatform.com/nef/20221102172348852049000000.jpg</t>
  </si>
  <si>
    <t>LAKE LUCINA</t>
  </si>
  <si>
    <t>http://cdn.photos.sparkplatform.com/nef/20220926160426707626000000.jpg</t>
  </si>
  <si>
    <t>PEREGRINE MEADOWS</t>
  </si>
  <si>
    <t>http://cdn.photos.sparkplatform.com/nef/20220705152708471358000000.jpg</t>
  </si>
  <si>
    <t>DEL RIO</t>
  </si>
  <si>
    <t>http://cdn.photos.sparkplatform.com/nef/20220804191027303487000000.jpg</t>
  </si>
  <si>
    <t>http://cdn.photos.sparkplatform.com/nef/20220712185939545238000000.jpg</t>
  </si>
  <si>
    <t>AMHURST OAKS</t>
  </si>
  <si>
    <t>http://cdn.photos.sparkplatform.com/nef/20221212164420634584000000.jpg</t>
  </si>
  <si>
    <t>DEERFIELD POINTE</t>
  </si>
  <si>
    <t>http://cdn.photos.sparkplatform.com/nef/20220315192217273825000000.jpg</t>
  </si>
  <si>
    <t>ANDOVER PLACE</t>
  </si>
  <si>
    <t>http://cdn.photos.sparkplatform.com/nef/20221216154300570804000000.jpg</t>
  </si>
  <si>
    <t>AFRO AMERICAN</t>
  </si>
  <si>
    <t>http://cdn.photos.sparkplatform.com/nef/20220516052623608638000000.jpg</t>
  </si>
  <si>
    <t>HARBOR CONCOURSE</t>
  </si>
  <si>
    <t>http://cdn.photos.sparkplatform.com/nef/20220509203053385265000000.jpg</t>
  </si>
  <si>
    <t>http://cdn.photos.sparkplatform.com/nef/20221101145113283863000000.jpg</t>
  </si>
  <si>
    <t>FOX CREEK</t>
  </si>
  <si>
    <t>http://cdn.photos.sparkplatform.com/nef/20220606041731647220000000.jpg</t>
  </si>
  <si>
    <t>SAN JOSE MANOR</t>
  </si>
  <si>
    <t>http://cdn.photos.sparkplatform.com/nef/20221015024502094534000000.jpg</t>
  </si>
  <si>
    <t>PANTHER CREEK</t>
  </si>
  <si>
    <t>http://cdn.photos.sparkplatform.com/nef/20221228181703125871000000.jpg</t>
  </si>
  <si>
    <t>OXFORD CHASE</t>
  </si>
  <si>
    <t>http://cdn.photos.sparkplatform.com/nef/20220711164046272308000000.jpg</t>
  </si>
  <si>
    <t>http://cdn.photos.sparkplatform.com/nef/20221212224347477062000000.jpg</t>
  </si>
  <si>
    <t>HAMILTONS</t>
  </si>
  <si>
    <t>http://cdn.photos.sparkplatform.com/nef/20221108174855295754000000.jpg</t>
  </si>
  <si>
    <t>http://cdn.photos.sparkplatform.com/nef/20220812155936285923000000.jpg</t>
  </si>
  <si>
    <t>http://cdn.photos.sparkplatform.com/nef/20220604171315586928000000.jpg</t>
  </si>
  <si>
    <t>http://cdn.photos.sparkplatform.com/nef/20220429151158341827000000.jpg</t>
  </si>
  <si>
    <t>CEDARBROOK</t>
  </si>
  <si>
    <t>http://cdn.photos.sparkplatform.com/nef/20220613175316335042000000.jpg</t>
  </si>
  <si>
    <t>CRUMS REPLAT</t>
  </si>
  <si>
    <t>http://cdn.photos.sparkplatform.com/nef/20221012184117416398000000.jpg</t>
  </si>
  <si>
    <t>WHISPERING PINES</t>
  </si>
  <si>
    <t>http://cdn.photos.sparkplatform.com/nef/20220930220756041056000000.jpg</t>
  </si>
  <si>
    <t>SAN MATEO</t>
  </si>
  <si>
    <t>http://cdn.photos.sparkplatform.com/nef/20220827001109925171000000.jpg</t>
  </si>
  <si>
    <t>http://cdn.photos.sparkplatform.com/nef/20220808194101825123000000.jpg</t>
  </si>
  <si>
    <t>DUVAL CITY</t>
  </si>
  <si>
    <t>http://cdn.photos.sparkplatform.com/nef/20221024154802499249000000.jpg</t>
  </si>
  <si>
    <t>ABERDEEN</t>
  </si>
  <si>
    <t>http://cdn.photos.sparkplatform.com/nef/20220613153248785234000000.jpg</t>
  </si>
  <si>
    <t>HICKORY KNOLLS ESTATES</t>
  </si>
  <si>
    <t>http://cdn.photos.sparkplatform.com/nef/20221110162644409777000000.jpg</t>
  </si>
  <si>
    <t>http://cdn.photos.sparkplatform.com/nef/20220707185955569486000000.jpg</t>
  </si>
  <si>
    <t>COPPERGATE</t>
  </si>
  <si>
    <t>http://cdn.photos.sparkplatform.com/nef/20230209164834734943000000.jpg</t>
  </si>
  <si>
    <t>SHERWOOD FOREST</t>
  </si>
  <si>
    <t>http://cdn.photos.sparkplatform.com/nef/20221026141006782905000000.jpg</t>
  </si>
  <si>
    <t>HIGHLAND LAKES</t>
  </si>
  <si>
    <t>http://cdn.photos.sparkplatform.com/nef/20221209201835548283000000.jpg</t>
  </si>
  <si>
    <t>SAINTS CROSSING</t>
  </si>
  <si>
    <t>http://cdn.photos.sparkplatform.com/nef/20220516050824360244000000.jpg</t>
  </si>
  <si>
    <t>LAKESIDE PARK</t>
  </si>
  <si>
    <t>http://cdn.photos.sparkplatform.com/nef/20220601180044229528000000.jpg</t>
  </si>
  <si>
    <t>ARGYLE FOREST EAST</t>
  </si>
  <si>
    <t>http://cdn.photos.sparkplatform.com/nef/20221026161138229871000000.jpg</t>
  </si>
  <si>
    <t>FOX CHASE</t>
  </si>
  <si>
    <t>http://cdn.photos.sparkplatform.com/nef/20220404191700399203000000.jpg</t>
  </si>
  <si>
    <t>http://cdn.photos.sparkplatform.com/nef/20220815175530806351000000.jpg</t>
  </si>
  <si>
    <t>HICKORY HOLLOW</t>
  </si>
  <si>
    <t>http://cdn.photos.sparkplatform.com/nef/20220805185349847770000000.jpg</t>
  </si>
  <si>
    <t>ENGLEWOOD</t>
  </si>
  <si>
    <t>http://cdn.photos.sparkplatform.com/nef/20221011213607891586000000.jpg</t>
  </si>
  <si>
    <t>ASHFORD</t>
  </si>
  <si>
    <t>http://cdn.photos.sparkplatform.com/nef/20220613154300537022000000.jpg</t>
  </si>
  <si>
    <t>MANDARIN MEADOWS</t>
  </si>
  <si>
    <t>http://cdn.photos.sparkplatform.com/nef/20221205180733562688000000.jpg</t>
  </si>
  <si>
    <t>LOSCO JUNCTION</t>
  </si>
  <si>
    <t>http://cdn.photos.sparkplatform.com/nef/20230113232752478601000000.jpg</t>
  </si>
  <si>
    <t>JACKSONVILLE HEIGHTS</t>
  </si>
  <si>
    <t>http://cdn.photos.sparkplatform.com/nef/20221012160330241881000000.jpg</t>
  </si>
  <si>
    <t>WGV HERITAGE LANDING</t>
  </si>
  <si>
    <t>http://cdn.photos.sparkplatform.com/nef/20220715203559383319000000.jpg</t>
  </si>
  <si>
    <t>CRANES LANDING</t>
  </si>
  <si>
    <t>http://cdn.photos.sparkplatform.com/nef/20220915181648390191000000.jpg</t>
  </si>
  <si>
    <t>ST JAMES PLACE</t>
  </si>
  <si>
    <t>http://cdn.photos.sparkplatform.com/nef/20220721191628935449000000.jpg</t>
  </si>
  <si>
    <t>OAK LANDING</t>
  </si>
  <si>
    <t>http://cdn.photos.sparkplatform.com/nef/20220711224257984448000000.jpg</t>
  </si>
  <si>
    <t>JACKSONVILLE FARMS</t>
  </si>
  <si>
    <t>http://cdn.photos.sparkplatform.com/nef/20220810190650977664000000.jpg</t>
  </si>
  <si>
    <t>NORTH HAMPTON</t>
  </si>
  <si>
    <t>http://cdn.photos.sparkplatform.com/nef/20230206233957066564000000.jpg</t>
  </si>
  <si>
    <t>ALLANDALE</t>
  </si>
  <si>
    <t>http://cdn.photos.sparkplatform.com/nef/20221026194006362335000000.jpg</t>
  </si>
  <si>
    <t>VILLAS AT CROSS CRK</t>
  </si>
  <si>
    <t>http://cdn.photos.sparkplatform.com/nef/20220726134533491400000000.jpg</t>
  </si>
  <si>
    <t>FOXWOOD</t>
  </si>
  <si>
    <t>http://cdn.photos.sparkplatform.com/nef/20220713165216301300000000.jpg</t>
  </si>
  <si>
    <t>http://cdn.photos.sparkplatform.com/nef/20220616183054399523000000.jpg</t>
  </si>
  <si>
    <t>http://cdn.photos.sparkplatform.com/nef/20221011223529165420000000.jpg</t>
  </si>
  <si>
    <t>VILLAGE WALK</t>
  </si>
  <si>
    <t>http://cdn.photos.sparkplatform.com/nef/20220915232027090612000000.jpg</t>
  </si>
  <si>
    <t>KINDLE WOOD</t>
  </si>
  <si>
    <t>http://cdn.photos.sparkplatform.com/nef/20221015025531790930000000.jpg</t>
  </si>
  <si>
    <t>TERRACE PARK</t>
  </si>
  <si>
    <t>http://cdn.photos.sparkplatform.com/nef/20221020172645102806000000.jpg</t>
  </si>
  <si>
    <t>http://cdn.photos.sparkplatform.com/nef/20220718203806181066000000.jpg</t>
  </si>
  <si>
    <t>ORTEGA HILLS</t>
  </si>
  <si>
    <t>http://cdn.photos.sparkplatform.com/nef/20221214213837609882000000.jpg</t>
  </si>
  <si>
    <t>WEDGEWOOD ESTATES</t>
  </si>
  <si>
    <t>http://cdn.photos.sparkplatform.com/nef/20230217161705932256000000.jpg</t>
  </si>
  <si>
    <t>FOXRIDGE</t>
  </si>
  <si>
    <t>http://cdn.photos.sparkplatform.com/nef/20220527211321433374000000.jpg</t>
  </si>
  <si>
    <t>MOSS RIDGE</t>
  </si>
  <si>
    <t>http://cdn.photos.sparkplatform.com/nef/20221011222735851293000000.jpg</t>
  </si>
  <si>
    <t>CINNAMON LAKES</t>
  </si>
  <si>
    <t>http://cdn.photos.sparkplatform.com/nef/20221012165127873460000000.jpg</t>
  </si>
  <si>
    <t>RIDGEWOOD</t>
  </si>
  <si>
    <t>http://cdn.photos.sparkplatform.com/nef/20221012152147549868000000.jpg</t>
  </si>
  <si>
    <t>ROYAL TERRACE ADDN</t>
  </si>
  <si>
    <t>http://cdn.photos.sparkplatform.com/nef/20220829192728843530000000.jpg</t>
  </si>
  <si>
    <t>http://cdn.photos.sparkplatform.com/nef/20220503170841706417000000.jpg</t>
  </si>
  <si>
    <t>http://cdn.photos.sparkplatform.com/nef/20230106190026939050000000.jpg</t>
  </si>
  <si>
    <t>http://cdn.photos.sparkplatform.com/nef/20221213182525790541000000.jpg</t>
  </si>
  <si>
    <t>http://cdn.photos.sparkplatform.com/nef/20221101162611669219000000.jpg</t>
  </si>
  <si>
    <t>http://cdn.photos.sparkplatform.com/nef/20220308153620016503000000.jpg</t>
  </si>
  <si>
    <t>WESTLAND OAKS</t>
  </si>
  <si>
    <t>http://cdn.photos.sparkplatform.com/nef/20220809193148166344000000.jpg</t>
  </si>
  <si>
    <t>MILL CREEK NORTH</t>
  </si>
  <si>
    <t>http://cdn.photos.sparkplatform.com/nef/20220729151121228435000000.jpg</t>
  </si>
  <si>
    <t>http://cdn.photos.sparkplatform.com/nef/20221012161037457238000000.jpg</t>
  </si>
  <si>
    <t>MONUMENT LANDING</t>
  </si>
  <si>
    <t>http://cdn.photos.sparkplatform.com/nef/20220606032130926641000000.jpg</t>
  </si>
  <si>
    <t>RUSSELL</t>
  </si>
  <si>
    <t>http://cdn.photos.sparkplatform.com/nef/20220721201508317861000000.jpg</t>
  </si>
  <si>
    <t>JOHN T HUNTER GARDEN</t>
  </si>
  <si>
    <t>http://cdn.photos.sparkplatform.com/nef/20221017172426401558000000.jpg</t>
  </si>
  <si>
    <t>CHIMNEY LAKES</t>
  </si>
  <si>
    <t>ARGYLE FOREST</t>
  </si>
  <si>
    <t>http://cdn.photos.sparkplatform.com/nef/20220722173207449484000000.jpg</t>
  </si>
  <si>
    <t>OLDE OAKS</t>
  </si>
  <si>
    <t>http://cdn.photos.sparkplatform.com/nef/20220621012843933573000000.jpg</t>
  </si>
  <si>
    <t>http://cdn.photos.sparkplatform.com/nef/20220926214027180771000000.jpg</t>
  </si>
  <si>
    <t>CYPRESS LAKES</t>
  </si>
  <si>
    <t>http://cdn.photos.sparkplatform.com/nef/20221214171645910540000000.jpg</t>
  </si>
  <si>
    <t>CENTURY POINT</t>
  </si>
  <si>
    <t>http://cdn.photos.sparkplatform.com/nef/20221012175534899784000000.jpg</t>
  </si>
  <si>
    <t>http://cdn.photos.sparkplatform.com/nef/20220523204114983135000000.jpg</t>
  </si>
  <si>
    <t>STERLING RIDGE</t>
  </si>
  <si>
    <t>http://cdn.photos.sparkplatform.com/nef/20230112172151048264000000.jpg</t>
  </si>
  <si>
    <t>NORMANDY VILLAGE</t>
  </si>
  <si>
    <t>http://cdn.photos.sparkplatform.com/nef/20220518222148762294000000.jpg</t>
  </si>
  <si>
    <t>WESTCHASE MANOR</t>
  </si>
  <si>
    <t>http://cdn.photos.sparkplatform.com/nef/20221114170242175017000000.jpg</t>
  </si>
  <si>
    <t>http://cdn.photos.sparkplatform.com/nef/20221109225825907885000000.jpg</t>
  </si>
  <si>
    <t>TIMOTHYS LANDING</t>
  </si>
  <si>
    <t>http://cdn.photos.sparkplatform.com/nef/20230126172129115851000000.jpg</t>
  </si>
  <si>
    <t>WATERLEAF</t>
  </si>
  <si>
    <t>http://cdn.photos.sparkplatform.com/nef/20220927143209473761000000.jpg</t>
  </si>
  <si>
    <t>MIRABELLA</t>
  </si>
  <si>
    <t>http://cdn.photos.sparkplatform.com/nef/20221109223510556983000000.jpg</t>
  </si>
  <si>
    <t>THE OVERLOOK</t>
  </si>
  <si>
    <t>http://cdn.photos.sparkplatform.com/nef/20220902175617486452000000.jpg</t>
  </si>
  <si>
    <t>DUCLAY FOREST</t>
  </si>
  <si>
    <t>http://cdn.photos.sparkplatform.com/nef/20230119174417812714000000.jpg</t>
  </si>
  <si>
    <t>ROOSEVELT GARDENS</t>
  </si>
  <si>
    <t>http://cdn.photos.sparkplatform.com/nef/20221128161345464798000000.jpg</t>
  </si>
  <si>
    <t>SPENCERS PLANTATION</t>
  </si>
  <si>
    <t>http://cdn.photos.sparkplatform.com/nef/20220709195905874162000000.jpg</t>
  </si>
  <si>
    <t>LAKESIDE ESTATES</t>
  </si>
  <si>
    <t>http://cdn.photos.sparkplatform.com/nef/20230117231231133252000000.jpg</t>
  </si>
  <si>
    <t>LABUENA ESTATES</t>
  </si>
  <si>
    <t>http://cdn.photos.sparkplatform.com/nef/20220712230150938602000000.jpg</t>
  </si>
  <si>
    <t>OVERLAND PARK</t>
  </si>
  <si>
    <t>http://cdn.photos.sparkplatform.com/nef/20220909203025610163000000.jpg</t>
  </si>
  <si>
    <t>OLDE CONCORD VILLAGE</t>
  </si>
  <si>
    <t>http://cdn.photos.sparkplatform.com/nef/20230126172456127093000000.jpg</t>
  </si>
  <si>
    <t>RETREAT II</t>
  </si>
  <si>
    <t>http://cdn.photos.sparkplatform.com/nef/20230117150656258274000000.jpg</t>
  </si>
  <si>
    <t>http://cdn.photos.sparkplatform.com/nef/20230127224943435659000000.jpg</t>
  </si>
  <si>
    <t>SIERRA OAKS</t>
  </si>
  <si>
    <t>http://cdn.photos.sparkplatform.com/nef/20220906234102758324000000.jpg</t>
  </si>
  <si>
    <t>http://cdn.photos.sparkplatform.com/nef/20220809203544175403000000.jpg</t>
  </si>
  <si>
    <t>http://cdn.photos.sparkplatform.com/nef/20220811184203492194000000.jpg</t>
  </si>
  <si>
    <t>BEACHWOOD</t>
  </si>
  <si>
    <t>http://cdn.photos.sparkplatform.com/nef/20220726172711070054000000.jpg</t>
  </si>
  <si>
    <t>GOODBYS CREEK</t>
  </si>
  <si>
    <t>http://cdn.photos.sparkplatform.com/nef/20220725133633740712000000.jpg</t>
  </si>
  <si>
    <t>QUEEN AKERS</t>
  </si>
  <si>
    <t>http://cdn.photos.sparkplatform.com/nef/20220516043249171713000000.jpg</t>
  </si>
  <si>
    <t>JULINGTON CROSSING</t>
  </si>
  <si>
    <t>http://cdn.photos.sparkplatform.com/nef/20221121174342448456000000.jpg</t>
  </si>
  <si>
    <t>http://cdn.photos.sparkplatform.com/nef/20220818161714418839000000.jpg</t>
  </si>
  <si>
    <t>BARTRAM CREEK</t>
  </si>
  <si>
    <t>http://cdn.photos.sparkplatform.com/nef/20220823224210089763000000.jpg</t>
  </si>
  <si>
    <t>CANEY BRANCH PLANTATION</t>
  </si>
  <si>
    <t>http://cdn.photos.sparkplatform.com/nef/20221021193942026458000000.jpg</t>
  </si>
  <si>
    <t>BENT CREEK</t>
  </si>
  <si>
    <t>http://cdn.photos.sparkplatform.com/nef/20220909195646787388000000.jpg</t>
  </si>
  <si>
    <t>CRABTREES RIVERSIDE</t>
  </si>
  <si>
    <t>http://cdn.photos.sparkplatform.com/nef/20220729201725418112000000.jpg</t>
  </si>
  <si>
    <t>TIMBERFIELD OF PLANTATION OAKS</t>
  </si>
  <si>
    <t>http://cdn.photos.sparkplatform.com/nef/20221207185058069505000000.jpg</t>
  </si>
  <si>
    <t>CRYSTAL SPRINGS</t>
  </si>
  <si>
    <t>http://cdn.photos.sparkplatform.com/nef/20220616194313061017000000.jpg</t>
  </si>
  <si>
    <t>COBBLESTONE</t>
  </si>
  <si>
    <t>http://cdn.photos.sparkplatform.com/nef/20220616215651622464000000.jpg</t>
  </si>
  <si>
    <t>http://cdn.photos.sparkplatform.com/nef/20221227161044554634000000.jpg</t>
  </si>
  <si>
    <t>REPLAT OF SAN JOSE</t>
  </si>
  <si>
    <t>http://cdn.photos.sparkplatform.com/nef/20221017173510028742000000.jpg</t>
  </si>
  <si>
    <t>HOLLY FOREST TOWNHOMES</t>
  </si>
  <si>
    <t>http://cdn.photos.sparkplatform.com/nef/20221124183645413341000000.jpg</t>
  </si>
  <si>
    <t>KENSINGTON LAKES</t>
  </si>
  <si>
    <t>http://cdn.photos.sparkplatform.com/nef/20230215185450662364000000.jpg</t>
  </si>
  <si>
    <t>TROUT RIVER</t>
  </si>
  <si>
    <t>http://cdn.photos.sparkplatform.com/nef/20220909185212738736000000.jpg</t>
  </si>
  <si>
    <t>RIVER FOREST</t>
  </si>
  <si>
    <t>http://cdn.photos.sparkplatform.com/nef/20220613151141593220000000.jpg</t>
  </si>
  <si>
    <t>http://cdn.photos.sparkplatform.com/nef/20221122152330128462000000.jpg</t>
  </si>
  <si>
    <t>LEANING OAKS</t>
  </si>
  <si>
    <t>http://cdn.photos.sparkplatform.com/nef/20221207154812047873000000.jpg</t>
  </si>
  <si>
    <t>MEADOW POINTE</t>
  </si>
  <si>
    <t>http://cdn.photos.sparkplatform.com/nef/20230214183739580268000000.jpg</t>
  </si>
  <si>
    <t>http://cdn.photos.sparkplatform.com/nef/20221012174506546007000000.jpg</t>
  </si>
  <si>
    <t>JULINGTON HILLS</t>
  </si>
  <si>
    <t>http://cdn.photos.sparkplatform.com/nef/20221012154922142282000000.jpg</t>
  </si>
  <si>
    <t>http://cdn.photos.sparkplatform.com/nef/20221012180823304244000000.jpg</t>
  </si>
  <si>
    <t>http://cdn.photos.sparkplatform.com/nef/20220805180930814749000000.jpg</t>
  </si>
  <si>
    <t>http://cdn.photos.sparkplatform.com/nef/20221109224038911239000000.jpg</t>
  </si>
  <si>
    <t>LAKE FOREST</t>
  </si>
  <si>
    <t>http://cdn.photos.sparkplatform.com/nef/20220328231723445851000000.jpg</t>
  </si>
  <si>
    <t>AZALEA RIDGE</t>
  </si>
  <si>
    <t>http://cdn.photos.sparkplatform.com/nef/20230125172543277844000000.jpg</t>
  </si>
  <si>
    <t>FT CAROLINE CLUB EST</t>
  </si>
  <si>
    <t>http://cdn.photos.sparkplatform.com/nef/20220506184816393401000000.jpg</t>
  </si>
  <si>
    <t>http://cdn.photos.sparkplatform.com/nef/20220509204742771767000000.jpg</t>
  </si>
  <si>
    <t>MAGNOLIA WEST</t>
  </si>
  <si>
    <t>http://cdn.photos.sparkplatform.com/nef/20230114143513913340000000.jpg</t>
  </si>
  <si>
    <t>http://cdn.photos.sparkplatform.com/nef/20221208175840623237000000.jpg</t>
  </si>
  <si>
    <t>http://cdn.photos.sparkplatform.com/nef/20221107213502505343000000.jpg</t>
  </si>
  <si>
    <t>VERDE GARDENS</t>
  </si>
  <si>
    <t>http://cdn.photos.sparkplatform.com/nef/20230114145913255730000000.jpg</t>
  </si>
  <si>
    <t>CAMPFIELD</t>
  </si>
  <si>
    <t>http://cdn.photos.sparkplatform.com/nef/20221102171032803850000000.jpg</t>
  </si>
  <si>
    <t>NORTH CREEK</t>
  </si>
  <si>
    <t>http://cdn.photos.sparkplatform.com/nef/20220616222901226419000000.jpg</t>
  </si>
  <si>
    <t>http://cdn.photos.sparkplatform.com/nef/20230217181357188693000000.jpg</t>
  </si>
  <si>
    <t>http://cdn.photos.sparkplatform.com/nef/20221214172334156303000000.jpg</t>
  </si>
  <si>
    <t>HOWARDS WALK</t>
  </si>
  <si>
    <t>http://cdn.photos.sparkplatform.com/nef/20230217201116122494000000.jpg</t>
  </si>
  <si>
    <t>DEERFIELD ACRES</t>
  </si>
  <si>
    <t>http://cdn.photos.sparkplatform.com/nef/20220815163407260886000000.jpg</t>
  </si>
  <si>
    <t>SEMINOLE WOODS</t>
  </si>
  <si>
    <t>http://cdn.photos.sparkplatform.com/nef/20230116203216220636000000.jpg</t>
  </si>
  <si>
    <t>CEDAR CREEK</t>
  </si>
  <si>
    <t>http://cdn.photos.sparkplatform.com/nef/20220908153632649146000000.jpg</t>
  </si>
  <si>
    <t>THE FOUNTAINS OF PONTE VEDRA CONDOS</t>
  </si>
  <si>
    <t>http://cdn.photos.sparkplatform.com/nef/20230119153503007139000000.jpg</t>
  </si>
  <si>
    <t>http://cdn.photos.sparkplatform.com/nef/20221011233828907331000000.jpg</t>
  </si>
  <si>
    <t>SANDS POINTE</t>
  </si>
  <si>
    <t>http://cdn.photos.sparkplatform.com/nef/20230124170948916030000000.jpg</t>
  </si>
  <si>
    <t>ROSES BLUFF</t>
  </si>
  <si>
    <t>http://cdn.photos.sparkplatform.com/nef/20230203220632865509000000.jpg</t>
  </si>
  <si>
    <t>WOODSTOCK PARK</t>
  </si>
  <si>
    <t>http://cdn.photos.sparkplatform.com/nef/20230215183132762867000000.jpg</t>
  </si>
  <si>
    <t>JOHNS CREEK</t>
  </si>
  <si>
    <t>http://cdn.photos.sparkplatform.com/nef/20230117225916527939000000.jpg</t>
  </si>
  <si>
    <t>THE LOFT AT SEBASTIAN COVE</t>
  </si>
  <si>
    <t>http://cdn.photos.sparkplatform.com/nef/20221219205031496601000000.jpg</t>
  </si>
  <si>
    <t>TREE TOP ESTATES</t>
  </si>
  <si>
    <t>http://cdn.photos.sparkplatform.com/nef/20220718215706707199000000.jpg</t>
  </si>
  <si>
    <t>http://cdn.photos.sparkplatform.com/nef/20230117152200500075000000.jpg</t>
  </si>
  <si>
    <t>SEVILLA</t>
  </si>
  <si>
    <t>http://cdn.photos.sparkplatform.com/nef/20220719134022247839000000.jpg</t>
  </si>
  <si>
    <t>ROLAND HEIGHTS</t>
  </si>
  <si>
    <t>http://cdn.photos.sparkplatform.com/nef/20230126203531225914000000.jpg</t>
  </si>
  <si>
    <t>http://cdn.photos.sparkplatform.com/nef/20221115204442135896000000.jpg</t>
  </si>
  <si>
    <t>ARLINGWOOD</t>
  </si>
  <si>
    <t>http://cdn.photos.sparkplatform.com/nef/20221019160825218687000000.jpg</t>
  </si>
  <si>
    <t>SUTTON LAKES</t>
  </si>
  <si>
    <t>http://cdn.photos.sparkplatform.com/nef/20230120221321473489000000.jpg</t>
  </si>
  <si>
    <t>http://cdn.photos.sparkplatform.com/nef/20220411174826974722000000.jpg</t>
  </si>
  <si>
    <t>BENNINGTON TRACE</t>
  </si>
  <si>
    <t>http://cdn.photos.sparkplatform.com/nef/20220609195433388254000000.jpg</t>
  </si>
  <si>
    <t>http://cdn.photos.sparkplatform.com/nef/20220610194306643487000000.jpg</t>
  </si>
  <si>
    <t>http://cdn.photos.sparkplatform.com/nef/20220610225458938690000000.jpg</t>
  </si>
  <si>
    <t>http://cdn.photos.sparkplatform.com/nef/20220613052506806550000000.jpg</t>
  </si>
  <si>
    <t>http://cdn.photos.sparkplatform.com/nef/20220613185843465568000000.jpg</t>
  </si>
  <si>
    <t>http://cdn.photos.sparkplatform.com/nef/20220614172202427129000000.jpg</t>
  </si>
  <si>
    <t>MEADOW RIDGE</t>
  </si>
  <si>
    <t>http://cdn.photos.sparkplatform.com/nef/20220614193142270497000000.jpg</t>
  </si>
  <si>
    <t>MARIETTA</t>
  </si>
  <si>
    <t>http://cdn.photos.sparkplatform.com/nef/20220616185346017695000000.jpg</t>
  </si>
  <si>
    <t>http://cdn.photos.sparkplatform.com/nef/20220624214451654204000000.jpg</t>
  </si>
  <si>
    <t>HART ESTATES</t>
  </si>
  <si>
    <t>http://cdn.photos.sparkplatform.com/nef/20220705154328504184000000.jpg</t>
  </si>
  <si>
    <t>http://cdn.photos.sparkplatform.com/nef/20221018202746629792000000.jpg</t>
  </si>
  <si>
    <t>SHEFFIELD VILLAGE</t>
  </si>
  <si>
    <t>http://cdn.photos.sparkplatform.com/nef/20221020163926242534000000.jpg</t>
  </si>
  <si>
    <t>THE CAPE</t>
  </si>
  <si>
    <t>http://cdn.photos.sparkplatform.com/nef/20220718144534587070000000.jpg</t>
  </si>
  <si>
    <t>PARQUE DIANE</t>
  </si>
  <si>
    <t>http://cdn.photos.sparkplatform.com/nef/20220721204857887889000000.jpg</t>
  </si>
  <si>
    <t>http://cdn.photos.sparkplatform.com/nef/20220722172942291616000000.jpg</t>
  </si>
  <si>
    <t>http://cdn.photos.sparkplatform.com/nef/20220722155838062360000000.jpg</t>
  </si>
  <si>
    <t>BELLS RIVER ESTATES</t>
  </si>
  <si>
    <t>http://cdn.photos.sparkplatform.com/nef/20220726184947084313000000.jpg</t>
  </si>
  <si>
    <t>LAKE ASBURY</t>
  </si>
  <si>
    <t>http://cdn.photos.sparkplatform.com/nef/20230206203540730517000000.jpg</t>
  </si>
  <si>
    <t>TIMBER CREEK PLANTATION 1</t>
  </si>
  <si>
    <t>http://cdn.photos.sparkplatform.com/nef/20220722161830999130000000.jpg</t>
  </si>
  <si>
    <t>RIVER POINT</t>
  </si>
  <si>
    <t>http://cdn.photos.sparkplatform.com/nef/20220726171903016970000000.jpg</t>
  </si>
  <si>
    <t>http://cdn.photos.sparkplatform.com/nef/20230203231914077046000000.jpg</t>
  </si>
  <si>
    <t>http://cdn.photos.sparkplatform.com/nef/20220728181730066064000000.jpg</t>
  </si>
  <si>
    <t>ROLLING RIVER ESTATES</t>
  </si>
  <si>
    <t>http://cdn.photos.sparkplatform.com/nef/20220728171936996147000000.jpg</t>
  </si>
  <si>
    <t>http://cdn.photos.sparkplatform.com/nef/20220729231934680101000000.jpg</t>
  </si>
  <si>
    <t>HAMPTON</t>
  </si>
  <si>
    <t>http://cdn.photos.sparkplatform.com/nef/20230204005453910894000000.jpg</t>
  </si>
  <si>
    <t>http://cdn.photos.sparkplatform.com/nef/20220802191132480550000000.jpg</t>
  </si>
  <si>
    <t>KEYSTONE HEIGHTS</t>
  </si>
  <si>
    <t>http://cdn.photos.sparkplatform.com/nef/20220805005508604930000000.jpg</t>
  </si>
  <si>
    <t>EAGLE HAMMOCK</t>
  </si>
  <si>
    <t>http://cdn.photos.sparkplatform.com/nef/20220808193255055579000000.jpg</t>
  </si>
  <si>
    <t>http://cdn.photos.sparkplatform.com/nef/20220812221019735535000000.jpg</t>
  </si>
  <si>
    <t>MURRAY HILL GARDENS</t>
  </si>
  <si>
    <t>http://cdn.photos.sparkplatform.com/nef/20220813005332756631000000.jpg</t>
  </si>
  <si>
    <t>BROOKSTONE</t>
  </si>
  <si>
    <t>http://cdn.photos.sparkplatform.com/nef/20220815192014293488000000.jpg</t>
  </si>
  <si>
    <t>ORTEGA BLUFF</t>
  </si>
  <si>
    <t>http://cdn.photos.sparkplatform.com/nef/20220817153927553206000000.jpg</t>
  </si>
  <si>
    <t>http://cdn.photos.sparkplatform.com/nef/20220820000844904377000000.jpg</t>
  </si>
  <si>
    <t>PABLO OAKS</t>
  </si>
  <si>
    <t>http://cdn.photos.sparkplatform.com/nef/20230216212735584676000000.jpg</t>
  </si>
  <si>
    <t>CONFEDERATE POINT</t>
  </si>
  <si>
    <t>http://cdn.photos.sparkplatform.com/nef/20220821010203334586000000.jpg</t>
  </si>
  <si>
    <t>http://cdn.photos.sparkplatform.com/nef/20220823001650054678000000.jpg</t>
  </si>
  <si>
    <t>BARRINGTON COVE</t>
  </si>
  <si>
    <t>http://cdn.photos.sparkplatform.com/nef/20220826155553559303000000.jpg</t>
  </si>
  <si>
    <t>http://cdn.photos.sparkplatform.com/nef/20220830190945248217000000.jpg</t>
  </si>
  <si>
    <t>CHAMPION FOREST</t>
  </si>
  <si>
    <t>http://cdn.photos.sparkplatform.com/nef/20220902223814949061000000.jpg</t>
  </si>
  <si>
    <t>http://cdn.photos.sparkplatform.com/nef/20220914175903198781000000.jpg</t>
  </si>
  <si>
    <t>BISCAYNE VILLAS</t>
  </si>
  <si>
    <t>http://cdn.photos.sparkplatform.com/nef/20220906231210063660000000.jpg</t>
  </si>
  <si>
    <t>http://cdn.photos.sparkplatform.com/nef/20220908153226266080000000.jpg</t>
  </si>
  <si>
    <t>http://cdn.photos.sparkplatform.com/nef/20220908155153868693000000.jpg</t>
  </si>
  <si>
    <t>PINE RIDGE</t>
  </si>
  <si>
    <t>http://cdn.photos.sparkplatform.com/nef/20220909194900881014000000.jpg</t>
  </si>
  <si>
    <t>MONTCLAIR</t>
  </si>
  <si>
    <t>http://cdn.photos.sparkplatform.com/nef/20220909200316252719000000.jpg</t>
  </si>
  <si>
    <t>EAGLE GLEN</t>
  </si>
  <si>
    <t>http://cdn.photos.sparkplatform.com/nef/20220912171942604308000000.jpg</t>
  </si>
  <si>
    <t>OCEANWAY MANOR</t>
  </si>
  <si>
    <t>http://cdn.photos.sparkplatform.com/nef/20220912175748032741000000.jpg</t>
  </si>
  <si>
    <t>GREENSTONE</t>
  </si>
  <si>
    <t>http://cdn.photos.sparkplatform.com/nef/20220915204227808560000000.jpg</t>
  </si>
  <si>
    <t>http://cdn.photos.sparkplatform.com/nef/20220917003856059350000000.jpg</t>
  </si>
  <si>
    <t>http://cdn.photos.sparkplatform.com/nef/20220923160541168017000000.jpg</t>
  </si>
  <si>
    <t>TALLOW RIDGE</t>
  </si>
  <si>
    <t>http://cdn.photos.sparkplatform.com/nef/20221107170411873592000000.jpg</t>
  </si>
  <si>
    <t>http://cdn.photos.sparkplatform.com/nef/20220815174442080923000000.jpg</t>
  </si>
  <si>
    <t>http://cdn.photos.sparkplatform.com/nef/20220926164127842242000000.jpg</t>
  </si>
  <si>
    <t>http://cdn.photos.sparkplatform.com/nef/20221014214117601812000000.jpg</t>
  </si>
  <si>
    <t>ASHLEY WOODS</t>
  </si>
  <si>
    <t>http://cdn.photos.sparkplatform.com/nef/20220817150533228893000000.jpg</t>
  </si>
  <si>
    <t>HARBOR ISLAND</t>
  </si>
  <si>
    <t>http://cdn.photos.sparkplatform.com/nef/20221216231123736172000000.jpg</t>
  </si>
  <si>
    <t>BEAR RUN</t>
  </si>
  <si>
    <t>http://cdn.photos.sparkplatform.com/nef/20221118163945183317000000.jpg</t>
  </si>
  <si>
    <t>http://cdn.photos.sparkplatform.com/nef/20221017172831378079000000.jpg</t>
  </si>
  <si>
    <t>SPRING PARK MANOR</t>
  </si>
  <si>
    <t>http://cdn.photos.sparkplatform.com/nef/20221227210640514975000000.jpg</t>
  </si>
  <si>
    <t>http://cdn.photos.sparkplatform.com/nef/20221019162201041166000000.jpg</t>
  </si>
  <si>
    <t>COLONIAL POINT CONDO</t>
  </si>
  <si>
    <t>http://cdn.photos.sparkplatform.com/nef/20220624212434866729000000.jpg</t>
  </si>
  <si>
    <t>http://cdn.photos.sparkplatform.com/nef/20221021161830920761000000.jpg</t>
  </si>
  <si>
    <t>http://cdn.photos.sparkplatform.com/nef/20221021193055250504000000.jpg</t>
  </si>
  <si>
    <t>CAROLINE HILLS</t>
  </si>
  <si>
    <t>http://cdn.photos.sparkplatform.com/nef/20221021164849974703000000.jpg</t>
  </si>
  <si>
    <t>SUMMERLEAF</t>
  </si>
  <si>
    <t>http://cdn.photos.sparkplatform.com/nef/20221021161116230892000000.jpg</t>
  </si>
  <si>
    <t>BRENTWOOD</t>
  </si>
  <si>
    <t>http://cdn.photos.sparkplatform.com/nef/20220518221633980526000000.jpg</t>
  </si>
  <si>
    <t>EDGEFIELD</t>
  </si>
  <si>
    <t>http://cdn.photos.sparkplatform.com/nef/20220505211959998531000000.jpg</t>
  </si>
  <si>
    <t>BAYBERRY</t>
  </si>
  <si>
    <t>http://cdn.photos.sparkplatform.com/nef/20220811010523430430000000.jpg</t>
  </si>
  <si>
    <t>GOLFAIR MANOR</t>
  </si>
  <si>
    <t>http://cdn.photos.sparkplatform.com/nef/20220516155216437505000000.jpg</t>
  </si>
  <si>
    <t>LAKE FOREST HILLS</t>
  </si>
  <si>
    <t>http://cdn.photos.sparkplatform.com/nef/20220512172154567128000000.jpg</t>
  </si>
  <si>
    <t>http://cdn.photos.sparkplatform.com/nef/20221021195622304983000000.jpg</t>
  </si>
  <si>
    <t>CHERRY WOOD</t>
  </si>
  <si>
    <t>http://cdn.photos.sparkplatform.com/nef/20220908154605164377000000.jpg</t>
  </si>
  <si>
    <t>HARBOR WINDS</t>
  </si>
  <si>
    <t>http://cdn.photos.sparkplatform.com/nef/20221015031417722993000000.jpg</t>
  </si>
  <si>
    <t>http://cdn.photos.sparkplatform.com/nef/20220519172207247915000000.jpg</t>
  </si>
  <si>
    <t>http://cdn.photos.sparkplatform.com/nef/20220404181156899546000000.jpg</t>
  </si>
  <si>
    <t>IDLEWILD PARK</t>
  </si>
  <si>
    <t>http://cdn.photos.sparkplatform.com/nef/20220823195538521263000000.jpg</t>
  </si>
  <si>
    <t>RAYMUR VILLAS</t>
  </si>
  <si>
    <t>http://cdn.photos.sparkplatform.com/nef/20220825214520825792000000.jpg</t>
  </si>
  <si>
    <t>ORTEGA FARMS</t>
  </si>
  <si>
    <t>http://cdn.photos.sparkplatform.com/nef/20221011230415687602000000.jpg</t>
  </si>
  <si>
    <t>PANAMA TERRACE</t>
  </si>
  <si>
    <t>http://cdn.photos.sparkplatform.com/nef/20220408175416844045000000.jpg</t>
  </si>
  <si>
    <t>http://cdn.photos.sparkplatform.com/nef/20220915211446948906000000.jpg</t>
  </si>
  <si>
    <t>BENTWATER PLACE</t>
  </si>
  <si>
    <t>http://cdn.photos.sparkplatform.com/nef/20221013205834094088000000.jpg</t>
  </si>
  <si>
    <t>TIMBERLAKE</t>
  </si>
  <si>
    <t>http://cdn.photos.sparkplatform.com/nef/20220511210550179008000000.jpg</t>
  </si>
  <si>
    <t>http://cdn.photos.sparkplatform.com/nef/20220819235019542735000000.jpg</t>
  </si>
  <si>
    <t>http://cdn.photos.sparkplatform.com/nef/20220516184903168930000000.jpg</t>
  </si>
  <si>
    <t>SOUTHBROOK</t>
  </si>
  <si>
    <t>http://cdn.photos.sparkplatform.com/nef/20220719145402674183000000.jpg</t>
  </si>
  <si>
    <t>HICKORY LAKES</t>
  </si>
  <si>
    <t>http://cdn.photos.sparkplatform.com/nef/20220812195754434898000000.jpg</t>
  </si>
  <si>
    <t>CHARTER POINT</t>
  </si>
  <si>
    <t>http://cdn.photos.sparkplatform.com/nef/20221014222642527256000000.jpg</t>
  </si>
  <si>
    <t>CENTURY POINT VILLAS</t>
  </si>
  <si>
    <t>http://cdn.photos.sparkplatform.com/nef/20220819185349869427000000.jpg</t>
  </si>
  <si>
    <t>http://cdn.photos.sparkplatform.com/nef/20220908184121595103000000.jpg</t>
  </si>
  <si>
    <t>http://cdn.photos.sparkplatform.com/nef/20221019213517670910000000.jpg</t>
  </si>
  <si>
    <t>LAKEMONT</t>
  </si>
  <si>
    <t>http://cdn.photos.sparkplatform.com/nef/20220628154028457409000000.jpg</t>
  </si>
  <si>
    <t>http://cdn.photos.sparkplatform.com/nef/20220520191305317791000000.jpg</t>
  </si>
  <si>
    <t>EDMONDSONS BEVERLY</t>
  </si>
  <si>
    <t>http://cdn.photos.sparkplatform.com/nef/20220601173533869042000000.jpg</t>
  </si>
  <si>
    <t>http://cdn.photos.sparkplatform.com/nef/20220425183349733957000000.jpg</t>
  </si>
  <si>
    <t>MAYFIELD</t>
  </si>
  <si>
    <t>http://cdn.photos.sparkplatform.com/nef/20220610194416343586000000.jpg</t>
  </si>
  <si>
    <t>http://cdn.photos.sparkplatform.com/nef/20220901171715972930000000.jpg</t>
  </si>
  <si>
    <t>http://cdn.photos.sparkplatform.com/nef/20220808195107530363000000.jpg</t>
  </si>
  <si>
    <t>YELLOW BLUFF HIDEAWAY</t>
  </si>
  <si>
    <t>http://cdn.photos.sparkplatform.com/nef/20220912175103013248000000.jpg</t>
  </si>
  <si>
    <t>http://cdn.photos.sparkplatform.com/nef/20221108172827534882000000.jpg</t>
  </si>
  <si>
    <t>http://cdn.photos.sparkplatform.com/nef/20220323191352812022000000.jpg</t>
  </si>
  <si>
    <t>GRAND PARK</t>
  </si>
  <si>
    <t>http://cdn.photos.sparkplatform.com/nef/20221110151225647037000000.jpg</t>
  </si>
  <si>
    <t>FOREST OAKS</t>
  </si>
  <si>
    <t>http://cdn.photos.sparkplatform.com/nef/20220720170007339785000000.jpg</t>
  </si>
  <si>
    <t>HANNAH STABLES</t>
  </si>
  <si>
    <t>http://cdn.photos.sparkplatform.com/nef/20221104155053661461000000.jpg</t>
  </si>
  <si>
    <t>LORENA</t>
  </si>
  <si>
    <t>http://cdn.photos.sparkplatform.com/nef/20220428184147305212000000.jpg</t>
  </si>
  <si>
    <t>NATURES HAMMOCK</t>
  </si>
  <si>
    <t>http://cdn.photos.sparkplatform.com/nef/20221026192954601615000000.jpg</t>
  </si>
  <si>
    <t>BROOKVIEW</t>
  </si>
  <si>
    <t>http://cdn.photos.sparkplatform.com/nef/20220630195130962654000000.jpg</t>
  </si>
  <si>
    <t>WATERBROOK FALLS</t>
  </si>
  <si>
    <t>http://cdn.photos.sparkplatform.com/nef/20220817171755051770000000.jpg</t>
  </si>
  <si>
    <t>CARRIAGE CROSSING</t>
  </si>
  <si>
    <t>http://cdn.photos.sparkplatform.com/nef/20221019123114226990000000.jpg</t>
  </si>
  <si>
    <t>http://cdn.photos.sparkplatform.com/nef/20221026142518419362000000.jpg</t>
  </si>
  <si>
    <t>http://cdn.photos.sparkplatform.com/nef/20220922133716951252000000.jpg</t>
  </si>
  <si>
    <t>COPPER CREEK HILLS</t>
  </si>
  <si>
    <t>http://cdn.photos.sparkplatform.com/nef/20220524040808445002000000.jpg</t>
  </si>
  <si>
    <t>http://cdn.photos.sparkplatform.com/nef/20221021172020204448000000.jpg</t>
  </si>
  <si>
    <t>http://cdn.photos.sparkplatform.com/nef/20220725134240597143000000.jpg</t>
  </si>
  <si>
    <t>http://cdn.photos.sparkplatform.com/nef/20220609205321427742000000.jpg</t>
  </si>
  <si>
    <t>MACCLENNY II</t>
  </si>
  <si>
    <t>http://cdn.photos.sparkplatform.com/nef/20220613190433403253000000.jpg</t>
  </si>
  <si>
    <t>ARGYLE CORNERS</t>
  </si>
  <si>
    <t>http://cdn.photos.sparkplatform.com/nef/20220802002725879877000000.jpg</t>
  </si>
  <si>
    <t>LAS CALINAS</t>
  </si>
  <si>
    <t>http://cdn.photos.sparkplatform.com/nef/20220613230035784382000000.jpg</t>
  </si>
  <si>
    <t>http://cdn.photos.sparkplatform.com/nef/20221011214522526304000000.jpg</t>
  </si>
  <si>
    <t>http://cdn.photos.sparkplatform.com/nef/20220819234555116684000000.jpg</t>
  </si>
  <si>
    <t>http://cdn.photos.sparkplatform.com/nef/20220707183658805666000000.jpg</t>
  </si>
  <si>
    <t>THE MEADOW</t>
  </si>
  <si>
    <t>http://cdn.photos.sparkplatform.com/nef/20221110205127971222000000.jpg</t>
  </si>
  <si>
    <t>LORETTA JEANNE</t>
  </si>
  <si>
    <t>http://cdn.photos.sparkplatform.com/nef/20220702181311451502000000.jpg</t>
  </si>
  <si>
    <t>http://cdn.photos.sparkplatform.com/nef/20220513180527504674000000.jpg</t>
  </si>
  <si>
    <t>BEACON HILLS HARBOR</t>
  </si>
  <si>
    <t>http://cdn.photos.sparkplatform.com/nef/20220718143629683111000000.jpg</t>
  </si>
  <si>
    <t>http://cdn.photos.sparkplatform.com/nef/20220613144131609018000000.jpg</t>
  </si>
  <si>
    <t>EAGLE CREEK</t>
  </si>
  <si>
    <t>http://cdn.photos.sparkplatform.com/nef/20220523061844463317000000.jpg</t>
  </si>
  <si>
    <t>COURTYARDS MAYPORT</t>
  </si>
  <si>
    <t>http://cdn.photos.sparkplatform.com/nef/20221027151211484340000000.jpg</t>
  </si>
  <si>
    <t>http://cdn.photos.sparkplatform.com/nef/20220728161644368558000000.jpg</t>
  </si>
  <si>
    <t>http://cdn.photos.sparkplatform.com/nef/20220829162720493104000000.jpg</t>
  </si>
  <si>
    <t>ENCHANTED PARK</t>
  </si>
  <si>
    <t>http://cdn.photos.sparkplatform.com/nef/20221128164015231725000000.jpg</t>
  </si>
  <si>
    <t>HIGHLANDS</t>
  </si>
  <si>
    <t>http://cdn.photos.sparkplatform.com/nef/20221019155730594606000000.jpg</t>
  </si>
  <si>
    <t>ARLINGTON EAST</t>
  </si>
  <si>
    <t>http://cdn.photos.sparkplatform.com/nef/20220601203828572744000000.jpg</t>
  </si>
  <si>
    <t>SMITHFIELD PLANTATION</t>
  </si>
  <si>
    <t>http://cdn.photos.sparkplatform.com/nef/20220406163918533499000000.jpg</t>
  </si>
  <si>
    <t>GLYNLEA PARK</t>
  </si>
  <si>
    <t>http://cdn.photos.sparkplatform.com/nef/20220902155819659786000000.jpg</t>
  </si>
  <si>
    <t>GREENBRIER AT BARTRAM PARK</t>
  </si>
  <si>
    <t>http://cdn.photos.sparkplatform.com/nef/20221018235643802001000000.jpg</t>
  </si>
  <si>
    <t>http://cdn.photos.sparkplatform.com/nef/20220406181615192132000000.jpg</t>
  </si>
  <si>
    <t>PLUMMER CREEK</t>
  </si>
  <si>
    <t>http://cdn.photos.sparkplatform.com/nef/20220311235244802044000000.jpg</t>
  </si>
  <si>
    <t>BARTRAM PARK PRESERVE</t>
  </si>
  <si>
    <t>http://cdn.photos.sparkplatform.com/nef/20220613173509160440000000.jpg</t>
  </si>
  <si>
    <t>http://cdn.photos.sparkplatform.com/nef/20220804185240578828000000.jpg</t>
  </si>
  <si>
    <t>http://cdn.photos.sparkplatform.com/nef/20220630201031402141000000.jpg</t>
  </si>
  <si>
    <t>THE JUNCTION</t>
  </si>
  <si>
    <t>http://cdn.photos.sparkplatform.com/nef/20221116222730124111000000.jpg</t>
  </si>
  <si>
    <t>MANDARIN GLEN</t>
  </si>
  <si>
    <t>http://cdn.photos.sparkplatform.com/nef/20221017182158743091000000.jpg</t>
  </si>
  <si>
    <t>CAMELOT VILLAGE</t>
  </si>
  <si>
    <t>http://cdn.photos.sparkplatform.com/nef/20220816005843836778000000.jpg</t>
  </si>
  <si>
    <t>BOWDEN FARMS</t>
  </si>
  <si>
    <t>http://cdn.photos.sparkplatform.com/nef/20211124233558707149000000.jpg</t>
  </si>
  <si>
    <t>http://cdn.photos.sparkplatform.com/nef/20220706210906126576000000.jpg</t>
  </si>
  <si>
    <t>http://cdn.photos.sparkplatform.com/nef/20220624005041081825000000.jpg</t>
  </si>
  <si>
    <t>RIDGEFIELD</t>
  </si>
  <si>
    <t>http://cdn.photos.sparkplatform.com/nef/20220606212019870452000000.jpg</t>
  </si>
  <si>
    <t>SANS PAREIL</t>
  </si>
  <si>
    <t>http://cdn.photos.sparkplatform.com/nef/20220205013616338473000000.jpg</t>
  </si>
  <si>
    <t>http://cdn.photos.sparkplatform.com/nef/20220923162618054617000000.jpg</t>
  </si>
  <si>
    <t>6000 SAN JOSE</t>
  </si>
  <si>
    <t>http://cdn.photos.sparkplatform.com/nef/20221116232659877838000000.jpg</t>
  </si>
  <si>
    <t>http://cdn.photos.sparkplatform.com/nef/20220804193319968058000000.jpg</t>
  </si>
  <si>
    <t>http://cdn.photos.sparkplatform.com/nef/20220418165033073483000000.jpg</t>
  </si>
  <si>
    <t>http://cdn.photos.sparkplatform.com/nef/20221026191436723601000000.jpg</t>
  </si>
  <si>
    <t>http://cdn.photos.sparkplatform.com/nef/20220916202120864029000000.jpg</t>
  </si>
  <si>
    <t>NASSAU LAKES</t>
  </si>
  <si>
    <t>http://cdn.photos.sparkplatform.com/nef/20220616234448117220000000.jpg</t>
  </si>
  <si>
    <t>http://cdn.photos.sparkplatform.com/nef/20221201214853840127000000.jpg</t>
  </si>
  <si>
    <t>SAN JOSE ESTATES</t>
  </si>
  <si>
    <t>http://cdn.photos.sparkplatform.com/nef/20221020223354705553000000.jpg</t>
  </si>
  <si>
    <t>http://cdn.photos.sparkplatform.com/nef/20220628152142585849000000.jpg</t>
  </si>
  <si>
    <t>VICTORIA POINTE</t>
  </si>
  <si>
    <t>http://cdn.photos.sparkplatform.com/nef/20220527201946975004000000.jpg</t>
  </si>
  <si>
    <t>ORTEGA SOUTH</t>
  </si>
  <si>
    <t>http://cdn.photos.sparkplatform.com/nef/20220602185615725095000000.jpg</t>
  </si>
  <si>
    <t>http://cdn.photos.sparkplatform.com/nef/20220315184217027706000000.jpg</t>
  </si>
  <si>
    <t>PARK WEST</t>
  </si>
  <si>
    <t>http://cdn.photos.sparkplatform.com/nef/20220809202625191748000000.jpg</t>
  </si>
  <si>
    <t>SARATOGA POINT</t>
  </si>
  <si>
    <t>http://cdn.photos.sparkplatform.com/nef/20220722163512809724000000.jpg</t>
  </si>
  <si>
    <t>SUTTON PLACE</t>
  </si>
  <si>
    <t>http://cdn.photos.sparkplatform.com/nef/20220713170217166673000000.jpg</t>
  </si>
  <si>
    <t>http://cdn.photos.sparkplatform.com/nef/20221015030219461977000000.jpg</t>
  </si>
  <si>
    <t>SUMMER TREES</t>
  </si>
  <si>
    <t>http://cdn.photos.sparkplatform.com/nef/20220823201349318207000000.jpg</t>
  </si>
  <si>
    <t>PUTNAM</t>
  </si>
  <si>
    <t>METES &amp; BOUNDS</t>
  </si>
  <si>
    <t>http://cdn.photos.sparkplatform.com/nef/20210825012446071957000000.jpg</t>
  </si>
  <si>
    <t>http://cdn.photos.sparkplatform.com/nef/20221130161650748690000000.jpg</t>
  </si>
  <si>
    <t>http://cdn.photos.sparkplatform.com/nef/20220610162100664374000000.jpg</t>
  </si>
  <si>
    <t>http://cdn.photos.sparkplatform.com/nef/20220730153739361243000000.jpg</t>
  </si>
  <si>
    <t>FOXMEADOW</t>
  </si>
  <si>
    <t>http://cdn.photos.sparkplatform.com/nef/20221020165322208706000000.jpg</t>
  </si>
  <si>
    <t>HOGAN HEIGHTS</t>
  </si>
  <si>
    <t>http://cdn.photos.sparkplatform.com/nef/20221015183303553958000000.jpg</t>
  </si>
  <si>
    <t>COPPER CREEK</t>
  </si>
  <si>
    <t>http://cdn.photos.sparkplatform.com/nef/20220627200257213419000000.jpg</t>
  </si>
  <si>
    <t>http://cdn.photos.sparkplatform.com/nef/20221216232546641481000000.jpg</t>
  </si>
  <si>
    <t>OLD MILL COVE</t>
  </si>
  <si>
    <t>http://cdn.photos.sparkplatform.com/nef/20221221164449397685000000.jpg</t>
  </si>
  <si>
    <t>http://cdn.photos.sparkplatform.com/nef/20220725134936017806000000.jpg</t>
  </si>
  <si>
    <t>CEDAR HILLS</t>
  </si>
  <si>
    <t>http://cdn.photos.sparkplatform.com/nef/20220815180401086847000000.jpg</t>
  </si>
  <si>
    <t>ARGYLE FOREST VILLAG</t>
  </si>
  <si>
    <t>http://cdn.photos.sparkplatform.com/nef/20221206161448551245000000.jpg</t>
  </si>
  <si>
    <t>OCEAN VILLAGE CLUB</t>
  </si>
  <si>
    <t>http://cdn.photos.sparkplatform.com/nef/20220728192313472106000000.jpg</t>
  </si>
  <si>
    <t>ARLINGTON</t>
  </si>
  <si>
    <t>http://cdn.photos.sparkplatform.com/nef/20220629160338717717000000.jpg</t>
  </si>
  <si>
    <t>http://cdn.photos.sparkplatform.com/nef/20220519215834038691000000.jpg</t>
  </si>
  <si>
    <t>http://cdn.photos.sparkplatform.com/nef/20221012165959970609000000.jpg</t>
  </si>
  <si>
    <t>TIMUQUANA HEIGHTS</t>
  </si>
  <si>
    <t>http://cdn.photos.sparkplatform.com/nef/20220923161703440442000000.jpg</t>
  </si>
  <si>
    <t>http://cdn.photos.sparkplatform.com/nef/20220322184332294242000000.jpg</t>
  </si>
  <si>
    <t>BLACKHAWK BLUFF</t>
  </si>
  <si>
    <t>http://cdn.photos.sparkplatform.com/nef/20220624170145761104000000.jpg</t>
  </si>
  <si>
    <t>http://cdn.photos.sparkplatform.com/nef/20220729202221642901000000.jpg</t>
  </si>
  <si>
    <t>KENSINGTON GARDENS</t>
  </si>
  <si>
    <t>http://cdn.photos.sparkplatform.com/nef/20221103233430968094000000.jpg</t>
  </si>
  <si>
    <t>PICKETTS COVE</t>
  </si>
  <si>
    <t>http://cdn.photos.sparkplatform.com/nef/20220712131949793060000000.jpg</t>
  </si>
  <si>
    <t>FLAGLER STATION</t>
  </si>
  <si>
    <t>http://cdn.photos.sparkplatform.com/nef/20220913172403901283000000.jpg</t>
  </si>
  <si>
    <t>http://cdn.photos.sparkplatform.com/nef/20230124172528363622000000.jpg</t>
  </si>
  <si>
    <t>http://cdn.photos.sparkplatform.com/nef/20220809193550059174000000.jpg</t>
  </si>
  <si>
    <t>RIVERINE</t>
  </si>
  <si>
    <t>http://cdn.photos.sparkplatform.com/nef/20221110174508243688000000.jpg</t>
  </si>
  <si>
    <t>FORT CAROLINE SHORES</t>
  </si>
  <si>
    <t>http://cdn.photos.sparkplatform.com/nef/20221206155151521711000000.jpg</t>
  </si>
  <si>
    <t>GARDEN CITY</t>
  </si>
  <si>
    <t>http://cdn.photos.sparkplatform.com/nef/20220421205420580180000000.jpg</t>
  </si>
  <si>
    <t>ST AUGUSTINE SOUTH</t>
  </si>
  <si>
    <t>http://cdn.photos.sparkplatform.com/nef/20220627195131422069000000.jpg</t>
  </si>
  <si>
    <t>ARLINGTON SHORES</t>
  </si>
  <si>
    <t>http://cdn.photos.sparkplatform.com/nef/20220418164724203747000000.jpg</t>
  </si>
  <si>
    <t>WESTGATE</t>
  </si>
  <si>
    <t>http://cdn.photos.sparkplatform.com/nef/20220624223328126605000000.jpg</t>
  </si>
  <si>
    <t>http://cdn.photos.sparkplatform.com/nef/20220613185406450298000000.jpg</t>
  </si>
  <si>
    <t>LAKE WOODBOURNE</t>
  </si>
  <si>
    <t>http://cdn.photos.sparkplatform.com/nef/20220811185605939625000000.jpg</t>
  </si>
  <si>
    <t>http://cdn.photos.sparkplatform.com/nef/20220715202355980110000000.jpg</t>
  </si>
  <si>
    <t>TOWNSEND HILLS</t>
  </si>
  <si>
    <t>http://cdn.photos.sparkplatform.com/nef/20220617184753913186000000.jpg</t>
  </si>
  <si>
    <t>ABBY GLEN</t>
  </si>
  <si>
    <t>http://cdn.photos.sparkplatform.com/nef/20220601202015605944000000.jpg</t>
  </si>
  <si>
    <t>http://cdn.photos.sparkplatform.com/nef/20220404151044413405000000.jpg</t>
  </si>
  <si>
    <t>http://cdn.photos.sparkplatform.com/nef/20220317195137456224000000.jpg</t>
  </si>
  <si>
    <t>BENT TREE</t>
  </si>
  <si>
    <t>http://cdn.photos.sparkplatform.com/nef/20221123161730769336000000.jpg</t>
  </si>
  <si>
    <t>BARRINGTON OAKS</t>
  </si>
  <si>
    <t>http://cdn.photos.sparkplatform.com/nef/20220918212939971691000000.jpg</t>
  </si>
  <si>
    <t>ELLIS LANDING</t>
  </si>
  <si>
    <t>http://cdn.photos.sparkplatform.com/nef/20220920183121446037000000.jpg</t>
  </si>
  <si>
    <t>FOUNTAIN GATE</t>
  </si>
  <si>
    <t>http://cdn.photos.sparkplatform.com/nef/20220802001424698519000000.jpg</t>
  </si>
  <si>
    <t>http://cdn.photos.sparkplatform.com/nef/20221216220143688970000000.jpg</t>
  </si>
  <si>
    <t>http://cdn.photos.sparkplatform.com/nef/20220803215010215929000000.jpg</t>
  </si>
  <si>
    <t>OAKLEIGH POINTE</t>
  </si>
  <si>
    <t>http://cdn.photos.sparkplatform.com/nef/20220921195220934244000000.jpg</t>
  </si>
  <si>
    <t>SAIL COVE TOWN CENTER</t>
  </si>
  <si>
    <t>http://cdn.photos.sparkplatform.com/nef/20221027155713304472000000.jpg</t>
  </si>
  <si>
    <t>http://cdn.photos.sparkplatform.com/nef/20230102165900555241000000.jpg</t>
  </si>
  <si>
    <t>http://cdn.photos.sparkplatform.com/nef/20220606042051964293000000.jpg</t>
  </si>
  <si>
    <t>http://cdn.photos.sparkplatform.com/nef/20220511205717059443000000.jpg</t>
  </si>
  <si>
    <t>PINE LAKES</t>
  </si>
  <si>
    <t>http://cdn.photos.sparkplatform.com/nef/20220506204338413251000000.jpg</t>
  </si>
  <si>
    <t>http://cdn.photos.sparkplatform.com/nef/20221201154802916611000000.jpg</t>
  </si>
  <si>
    <t>GOLDEN GATE MANOR</t>
  </si>
  <si>
    <t>http://cdn.photos.sparkplatform.com/nef/20221024163545002869000000.jpg</t>
  </si>
  <si>
    <t>1418 LAMANTO AVE, JACKSONVILLE, FL 32211</t>
  </si>
  <si>
    <t>1112 MAKUA AVE, JACKSONVILLE, FL 32233</t>
  </si>
  <si>
    <t>478 SHAMROCK AVE, JACKSONVILLE, FL 32218</t>
  </si>
  <si>
    <t>5615 SAN JUAN, UNIT #604 AVE, JACKSONVILLE, FL 32210</t>
  </si>
  <si>
    <t>675 ORCHID AVE, KEYSTONE HGTS, FL 32656</t>
  </si>
  <si>
    <t>8921 EATON AVE, JACKSONVILLE, FL 32211</t>
  </si>
  <si>
    <t>4175 SHIRLEY AVE, JACKSONVILLE, FL 32210</t>
  </si>
  <si>
    <t>2822 COMMANCHE AVE, ORANGE PARK, FL 32065</t>
  </si>
  <si>
    <t>2799 COMMANCHE AVE, ORANGE PARK, FL 32065</t>
  </si>
  <si>
    <t>5640 COPPEDGE AVE, JACKSONVILLE, FL 32277</t>
  </si>
  <si>
    <t>4573 PALMER AVE, JACKSONVILLE, FL 32210</t>
  </si>
  <si>
    <t>5231 ROYCE AVE, JACKSONVILLE, FL 32205</t>
  </si>
  <si>
    <t>4443 TURNER AVE, JACKSONVILLE, FL 32207</t>
  </si>
  <si>
    <t>2158 MEHARRY AVE, JACKSONVILLE, FL 32209</t>
  </si>
  <si>
    <t>2771 FRONTIER AVE, ORANGE PARK, FL 32065</t>
  </si>
  <si>
    <t>934 MIKAEL AVE, JACKSONVILLE, FL 32205</t>
  </si>
  <si>
    <t>4360 VICKSBURG AVE, JACKSONVILLE, FL 32210</t>
  </si>
  <si>
    <t>2367 MOODY AVE, ORANGE PARK, FL 32073</t>
  </si>
  <si>
    <t>430 PINE AVE, GREEN COVE SPR, FL 32043</t>
  </si>
  <si>
    <t>3206 TURTON AVE, JACKSONVILLE, FL 32208</t>
  </si>
  <si>
    <t>560 SPRING FOREST AVE, JACKSONVILLE, FL 32216</t>
  </si>
  <si>
    <t>51 DEBARRY AVE, ORANGE PARK, FL 32073</t>
  </si>
  <si>
    <t>6175 LUCERNE AVE, JACKSONVILLE, FL 32256</t>
  </si>
  <si>
    <t>8789 OXFORDSHIRE AVE, JACKSONVILLE, FL 32219</t>
  </si>
  <si>
    <t>821 PORTO CRISTO AVE, ST AUGUSTINE, FL 32092</t>
  </si>
  <si>
    <t>825 PORTO CRISTO AVE, ST AUGUSTINE, FL 32092</t>
  </si>
  <si>
    <t>210 NORTH BLVD, MACCLENNY, FL 32063</t>
  </si>
  <si>
    <t>8006 CONCORD BLVD, JACKSONVILLE, FL 32208</t>
  </si>
  <si>
    <t>3730 ANVERS BLVD, JACKSONVILLE, FL 32210</t>
  </si>
  <si>
    <t>2634 PINEWOOD BLVD, MIDDLEBURG, FL 32068</t>
  </si>
  <si>
    <t>2766 SAM HARDWICK BLVD, JACKSONVILLE, FL 32246</t>
  </si>
  <si>
    <t>1233 LAKE FOREST BLVD, JACKSONVILLE, FL 32208</t>
  </si>
  <si>
    <t>6349 HARLOW BLVD, JACKSONVILLE, FL 32210</t>
  </si>
  <si>
    <t>1240 LAWRENCE BLVD, KEYSTONE HGTS, FL 32656</t>
  </si>
  <si>
    <t>893 BUNKER HILL BLVD, JACKSONVILLE, FL 32208</t>
  </si>
  <si>
    <t>1647 TOWNSEND BLVD, JACKSONVILLE, FL 32211</t>
  </si>
  <si>
    <t>3580 ALTA LAKES BLVD, JACKSONVILLE, FL 32226</t>
  </si>
  <si>
    <t>14945 BARTRAM CREEK BLVD, JACKSONVILLE, FL 32259</t>
  </si>
  <si>
    <t>8119 BEATLE BLVD, JACKSONVILLE, FL 32244</t>
  </si>
  <si>
    <t>11361 MONUMENT LANDING BLVD, JACKSONVILLE, FL 32225</t>
  </si>
  <si>
    <t>7425 OVERLAND PARK BLVD, JACKSONVILLE, FL 32244</t>
  </si>
  <si>
    <t>9503 BROKEN OAK BLVD, JACKSONVILLE, FL 32257</t>
  </si>
  <si>
    <t>13364 BEACH, UNIT #128 BLVD, JACKSONVILLE, FL 32224</t>
  </si>
  <si>
    <t>5811 ATLANTIC, UNIT #101 BLVD, JACKSONVILLE, FL 32207</t>
  </si>
  <si>
    <t>5201 ATLANTIC, UNIT #112 BLVD, JACKSONVILLE, FL 32207</t>
  </si>
  <si>
    <t>7132 CUMBRIA BLVD, JACKSONVILLE, FL 32219</t>
  </si>
  <si>
    <t>5697 PIPER GLEN BLVD, JACKSONVILLE, FL 32222</t>
  </si>
  <si>
    <t>4717 MARLBORO CIR, JACKSONVILLE, FL 32206</t>
  </si>
  <si>
    <t>7844 MIRUELO CIR, JACKSONVILLE, FL 32217</t>
  </si>
  <si>
    <t>6334 JOHNNIE CIR, JACKSONVILLE, FL 32244</t>
  </si>
  <si>
    <t>1701 ASHWOOD CIR, MIDDLEBURG, FL 32068</t>
  </si>
  <si>
    <t>1132 COPPERFIELD CIR, MACCLENNY, FL 32063</t>
  </si>
  <si>
    <t>95142 GERALD CIR, FERNANDINA BCH, FL 32034</t>
  </si>
  <si>
    <t>2607 AMERICAS CUP CIR, JACKSONVILLE, FL 32233</t>
  </si>
  <si>
    <t>12361 CADLEY CIR, JACKSONVILLE, FL 32219</t>
  </si>
  <si>
    <t>8919 COUNTRY BEND CIR, JACKSONVILLE, FL 32244</t>
  </si>
  <si>
    <t>11636 BRUSH RIDGE CIR, JACKSONVILLE, FL 32225</t>
  </si>
  <si>
    <t>3794 BARBIZON CIR, JACKSONVILLE, FL 32257</t>
  </si>
  <si>
    <t>11056 CASTLEMAIN CIR, JACKSONVILLE, FL 32256</t>
  </si>
  <si>
    <t>97263 BLUFF VIEW CIR, YULEE, FL 32097</t>
  </si>
  <si>
    <t>45289 INGLEHAM CIR, CALLAHAN, FL 32011</t>
  </si>
  <si>
    <t>45537 INGLEHAM CIR, CALLAHAN, FL 32011</t>
  </si>
  <si>
    <t>3700 KIRKPATRICK, UNIT #45144 CIR, JACKSONVILLE, FL 32210</t>
  </si>
  <si>
    <t>96500 NASSAU LAKES CIR, FERNANDINA BCH, FL 32034</t>
  </si>
  <si>
    <t>7043 DEER LODGE, UNIT #104 CIR, JACKSONVILLE, FL 32256</t>
  </si>
  <si>
    <t>9520 ABBY GLEN CIR, JACKSONVILLE, FL 32257</t>
  </si>
  <si>
    <t>97338 HARBOR CONCOURSE CIR, FERNANDINA BCH, FL 32034</t>
  </si>
  <si>
    <t>2309 CASABLANCA CT, MIDDLEBURG, FL 32068</t>
  </si>
  <si>
    <t>7180 KNOTTS LANDING CT, JACKSONVILLE, FL 32244</t>
  </si>
  <si>
    <t>2608 COLD HARBOR CT, MIDDLEBURG, FL 32068</t>
  </si>
  <si>
    <t>1104 CALVADOS CT, JACKSONVILLE, FL 32205</t>
  </si>
  <si>
    <t>11452 DISCUS CT, JACKSONVILLE, FL 32223</t>
  </si>
  <si>
    <t>4418 KENNEDY CT, JACKSONVILLE, FL 32207</t>
  </si>
  <si>
    <t>11549 LAGUNA CT, JACKSONVILLE, FL 32218</t>
  </si>
  <si>
    <t>1514 FRECKLES CT, ORANGE PARK, FL 32073</t>
  </si>
  <si>
    <t>578 PEREGRINE CT, JACKSONVILLE, FL 32225</t>
  </si>
  <si>
    <t>2756 WESTERN CT, ORANGE PARK, FL 32065</t>
  </si>
  <si>
    <t>6819 CLOVER CT, JACKSONVILLE, FL 32244</t>
  </si>
  <si>
    <t>414 CRANES LANDING CT, JACKSONVILLE, FL 32216</t>
  </si>
  <si>
    <t>545 ONEIDA CT, JACKSONVILLE, FL 32225</t>
  </si>
  <si>
    <t>5320 TEQUESTA CT, JACKSONVILLE, FL 32244</t>
  </si>
  <si>
    <t>4608 ONION CREEK CT, ELKTON, FL 32033</t>
  </si>
  <si>
    <t>559 THOMAS STONE CT, ORANGE PARK, FL 32073</t>
  </si>
  <si>
    <t>836 COLONIAL CT, JACKSONVILLE, FL 32225</t>
  </si>
  <si>
    <t>9714 UNDERWOOD CT, JACKSONVILLE, FL 32221</t>
  </si>
  <si>
    <t>431 THOMAS CT, MACCLENNY, FL 32063</t>
  </si>
  <si>
    <t>551 PEREGRINE CT, JACKSONVILLE, FL 32225</t>
  </si>
  <si>
    <t>8380 GEOFFREY CT, JACKSONVILLE, FL 32244</t>
  </si>
  <si>
    <t>8069 LAMB CT, JACKSONVILLE, FL 32244</t>
  </si>
  <si>
    <t>8167 LIBRA CT, JACKSONVILLE, FL 32216</t>
  </si>
  <si>
    <t>8344 ARGYLE CORNERS CT, JACKSONVILLE, FL 32244</t>
  </si>
  <si>
    <t>4299 POWDERHORN CT, MIDDLEBURG, FL 32068</t>
  </si>
  <si>
    <t>1313 COPPER PLANTATION CT, MACCLENNY, FL 32063</t>
  </si>
  <si>
    <t>7721 GREENWICH CT, JACKSONVILLE, FL 32277</t>
  </si>
  <si>
    <t>2063 WAX MYRTLE CT, ORANGE PARK, FL 32073</t>
  </si>
  <si>
    <t>3272 HIDDEN MEADOWS CT, GREEN COVE SPR, FL 32043</t>
  </si>
  <si>
    <t>3145 HOLLY GREEN CT, GREEN COVE SPR, FL 32043</t>
  </si>
  <si>
    <t>823 TIMBERJACK CT, ORANGE PARK, FL 32065</t>
  </si>
  <si>
    <t>832 TIMBERJACK CT, ORANGE PARK, FL 32065</t>
  </si>
  <si>
    <t>16268 STANIS CT, JACKSONVILLE, FL 32218</t>
  </si>
  <si>
    <t>3386 GUERNSEY CT, JACKSONVILLE, FL 32226</t>
  </si>
  <si>
    <t>8475 SETON CT, JACKSONVILLE, FL 32244</t>
  </si>
  <si>
    <t>8137 AMBERWOOD CT, JACKSONVILLE, FL 32244</t>
  </si>
  <si>
    <t>12437 CLIFF SWALLOW CT, JACKSONVILLE, FL 32225</t>
  </si>
  <si>
    <t>1308 BLACK GUM CT, ORANGE PARK, FL 32073</t>
  </si>
  <si>
    <t>505 SUNSTONE CT, ORANGE PARK, FL 32065</t>
  </si>
  <si>
    <t>1379 ODEN CT, MIDDLEBURG, FL 32068</t>
  </si>
  <si>
    <t>12554 GOLDBERRY CT, JACKSONVILLE, FL 32225</t>
  </si>
  <si>
    <t>95215 LEAFCREST CT, FERNANDINA BCH, FL 32034</t>
  </si>
  <si>
    <t>10268 NORMANWOOD CT, JACKSONVILLE, FL 32221</t>
  </si>
  <si>
    <t>8077 BUCHANNAN CT, JACKSONVILLE, FL 32244</t>
  </si>
  <si>
    <t>14320 DOVEWIND CT, JACKSONVILLE, FL 32258</t>
  </si>
  <si>
    <t>1641 CRABAPPLE COVE CT, JACKSONVILLE, FL 32225</t>
  </si>
  <si>
    <t>1804 NORSEMAN CT, MIDDLEBURG, FL 32068</t>
  </si>
  <si>
    <t>2358 HUCKINS CT, JACKSONVILLE, FL 32225</t>
  </si>
  <si>
    <t>3545 CHESTNUT HILL CT, JACKSONVILLE, FL 32223</t>
  </si>
  <si>
    <t>181 KING ARTHUR CT, ST AUGUSTINE, FL 32086</t>
  </si>
  <si>
    <t>10101 GARDEN LAKE CT, JACKSONVILLE, FL 32219</t>
  </si>
  <si>
    <t>2950 NAPA VALLEY CT, JACKSONVILLE, FL 32221</t>
  </si>
  <si>
    <t>3557 HAMPTON COVE CT, JACKSONVILLE, FL 32225</t>
  </si>
  <si>
    <t>11103 TIVERTON CT, JACKSONVILLE, FL 32246</t>
  </si>
  <si>
    <t>12423 BLACKWATER CT, JACKSONVILLE, FL 32223</t>
  </si>
  <si>
    <t>9444 CYPRESS RIDGE CT, JACKSONVILLE, FL 32219</t>
  </si>
  <si>
    <t>3373 FISHPONDS CT, JACKSONVILLE, FL 32226</t>
  </si>
  <si>
    <t>1555 LIBERTY DAY CT, JACKSONVILLE, FL 32221</t>
  </si>
  <si>
    <t>9205 CLARENCE COVE CT, JACKSONVILLE, FL 32211</t>
  </si>
  <si>
    <t>1380 SWOOPING EAGLE CT, JACKSONVILLE, FL 32225</t>
  </si>
  <si>
    <t>4019 ST ISABEL DR, JACKSONVILLE, FL 32277</t>
  </si>
  <si>
    <t>2220 ST MARTINS DR, JACKSONVILLE, FL 32246</t>
  </si>
  <si>
    <t>11235 WINDTREE DR, JACKSONVILLE, FL 32257</t>
  </si>
  <si>
    <t>3405 EVE DR, JACKSONVILLE, FL 32246</t>
  </si>
  <si>
    <t>2144 ST MARTINS DR, JACKSONVILLE, FL 32246</t>
  </si>
  <si>
    <t>11015 OAK RIDGE DR, JACKSONVILLE, FL 32225</t>
  </si>
  <si>
    <t>5725 CEDAR FOREST DR, JACKSONVILLE, FL 32210</t>
  </si>
  <si>
    <t>5574 CABOT DR, JACKSONVILLE, FL 32244</t>
  </si>
  <si>
    <t>3539 CENTERHILL DR, JACKSONVILLE, FL 32254</t>
  </si>
  <si>
    <t>7904 CEZANNE DR, JACKSONVILLE, FL 32221</t>
  </si>
  <si>
    <t>3417 CENTERHILL DR, JACKSONVILLE, FL 32254</t>
  </si>
  <si>
    <t>5553 CABOT DR, JACKSONVILLE, FL 32244</t>
  </si>
  <si>
    <t>11064 RALEY CREEK DR, JACKSONVILLE, FL 32225</t>
  </si>
  <si>
    <t>8132 RENAULT DR, JACKSONVILLE, FL 32244</t>
  </si>
  <si>
    <t>8352 CENTURY POINT DR, JACKSONVILLE, FL 32216</t>
  </si>
  <si>
    <t>15445 CAPE DR, JACKSONVILLE, FL 32226</t>
  </si>
  <si>
    <t>1419 RAVEN DR, JACKSONVILLE, FL 32218</t>
  </si>
  <si>
    <t>1914 BROOKVIEW DR, JACKSONVILLE, FL 32246</t>
  </si>
  <si>
    <t>7472 DEEPWOOD DR, JACKSONVILLE, FL 32244</t>
  </si>
  <si>
    <t>8032 NARANJA DR, JACKSONVILLE, FL 32217</t>
  </si>
  <si>
    <t>2720 ARLEX DR, JACKSONVILLE, FL 32211</t>
  </si>
  <si>
    <t>5950 CAMARO DR, JACKSONVILLE, FL 32244</t>
  </si>
  <si>
    <t>6023 JAGUAR DR, JACKSONVILLE, FL 32244</t>
  </si>
  <si>
    <t>3847 SAN REMO DR, JACKSONVILLE, FL 32217</t>
  </si>
  <si>
    <t>7537 KESTREL DR, JACKSONVILLE, FL 32222</t>
  </si>
  <si>
    <t>953 DUSKIN DR, JACKSONVILLE, FL 32216</t>
  </si>
  <si>
    <t>4204 CLYDE DR, JACKSONVILLE, FL 32208</t>
  </si>
  <si>
    <t>6220 ELISE DR, JACKSONVILLE, FL 32211</t>
  </si>
  <si>
    <t>3024 MANDELL DR, JACKSONVILLE, FL 32216</t>
  </si>
  <si>
    <t>1054 COVE LANDING DR, JACKSONVILLE, FL 32233</t>
  </si>
  <si>
    <t>7631 ROLLING HILLS DR, JACKSONVILLE, FL 32221</t>
  </si>
  <si>
    <t>2440 UNA DR, JACKSONVILLE, FL 32216</t>
  </si>
  <si>
    <t>575 TIMBERLANE DR, MACCLENNY, FL 32063</t>
  </si>
  <si>
    <t>6098 TENNYSON DR, JACKSONVILLE, FL 32244</t>
  </si>
  <si>
    <t>3161 PEACH DR, JACKSONVILLE, FL 32246</t>
  </si>
  <si>
    <t>5514 BENNINGTON DR, JACKSONVILLE, FL 32244</t>
  </si>
  <si>
    <t>5069 BRIGHTON DR, JACKSONVILLE, FL 32217</t>
  </si>
  <si>
    <t>6220 ALEXON DR, JACKSONVILLE, FL 32210</t>
  </si>
  <si>
    <t>11447 HARLAN DR, JACKSONVILLE, FL 32218</t>
  </si>
  <si>
    <t>10721 LOSCO JUNCTION DR, JACKSONVILLE, FL 32257</t>
  </si>
  <si>
    <t>7324 GREENWAY DR, JACKSONVILLE, FL 32244</t>
  </si>
  <si>
    <t>945 LAKERIDGE DR, ORANGE PARK, FL 32065</t>
  </si>
  <si>
    <t>2358 CONSTITUTION DR, ORANGE PARK, FL 32073</t>
  </si>
  <si>
    <t>7732 CLUB DUCLAY DR, JACKSONVILLE, FL 32244</t>
  </si>
  <si>
    <t>11671 SHELLFISH DR, JACKSONVILLE, FL 32246</t>
  </si>
  <si>
    <t>3398 HAMPSTEAD DR, JACKSONVILLE, FL 32225</t>
  </si>
  <si>
    <t>5330 OAK FOREST DR, JACKSONVILLE, FL 32211</t>
  </si>
  <si>
    <t>12522 MACAW DR, JACKSONVILLE, FL 32223</t>
  </si>
  <si>
    <t>3913 YARBOROUGH DR, JACKSONVILLE, FL 32277</t>
  </si>
  <si>
    <t>4035 MEEK DR, JACKSONVILLE, FL 32277</t>
  </si>
  <si>
    <t>6341 FEDOR DR, JACKSONVILLE, FL 32244</t>
  </si>
  <si>
    <t>4352 PACKARD DR, JACKSONVILLE, FL 32246</t>
  </si>
  <si>
    <t>8464 FURY DR, JACKSONVILLE, FL 32244</t>
  </si>
  <si>
    <t>5827 JASON DR, JACKSONVILLE, FL 32244</t>
  </si>
  <si>
    <t>465 LAKE ASBURY DR, GREEN COVE SPR, FL 32043</t>
  </si>
  <si>
    <t>4761 CINNAMON FERN DR, JACKSONVILLE, FL 32210</t>
  </si>
  <si>
    <t>7027 FT CAROLINE HILLS DR, JACKSONVILLE, FL 32277</t>
  </si>
  <si>
    <t>6041 EDGEFIELD DR, JACKSONVILLE, FL 32205</t>
  </si>
  <si>
    <t>1131 PALISADES DR, JACKSONVILLE, FL 32221</t>
  </si>
  <si>
    <t>2817 STAGECOACH DR, ORANGE PARK, FL 32065</t>
  </si>
  <si>
    <t>2422 MARBLE DR, JACKSONVILLE, FL 32211</t>
  </si>
  <si>
    <t>37145 LORENA DR, HILLIARD, FL 32046</t>
  </si>
  <si>
    <t>6226 LENCZYK DR, JACKSONVILLE, FL 32277</t>
  </si>
  <si>
    <t>4103 CLYDE DR, JACKSONVILLE, FL 32208</t>
  </si>
  <si>
    <t>1104 MEADOWS DR, STARKE, FL 32091</t>
  </si>
  <si>
    <t>1911 ORLEAN DR, JACKSONVILLE, FL 32210</t>
  </si>
  <si>
    <t>1818 SUNRISE DR, JACKSONVILLE, FL 32246</t>
  </si>
  <si>
    <t>6269 DICKENS DR, JACKSONVILLE, FL 32244</t>
  </si>
  <si>
    <t>125 WELLINGTON DR, PALM COAST, FL 32164</t>
  </si>
  <si>
    <t>5938 PAINTED PONY DR, JACKSONVILLE, FL 32244</t>
  </si>
  <si>
    <t>34 BARRINGTON DR, PALM COAST, FL 32137</t>
  </si>
  <si>
    <t>5313 REDSTONE DR, JACKSONVILLE, FL 32210</t>
  </si>
  <si>
    <t>2114 TEGNER DR, JACKSONVILLE, FL 32210</t>
  </si>
  <si>
    <t>6750 PERIWINKLE DR, JACKSONVILLE, FL 32244</t>
  </si>
  <si>
    <t>3904 RODBY DR, JACKSONVILLE, FL 32210</t>
  </si>
  <si>
    <t>2638 KING LOUIS DR, JACKSONVILLE, FL 32254</t>
  </si>
  <si>
    <t>4744 RIVERINE DR, JACKSONVILLE, FL 32210</t>
  </si>
  <si>
    <t>14081 INLET DR, JACKSONVILLE, FL 32225</t>
  </si>
  <si>
    <t>6202 PINELOCK DR, JACKSONVILLE, FL 32211</t>
  </si>
  <si>
    <t>713 WESTGATE DR, JACKSONVILLE, FL 32221</t>
  </si>
  <si>
    <t>2918 CHARME DR, JACKSONVILLE, FL 32277</t>
  </si>
  <si>
    <t>3375 DEERFIELD POINTE DR, ORANGE PARK, FL 32073</t>
  </si>
  <si>
    <t>254 SHETLAND DR, ST JOHNS, FL 32259</t>
  </si>
  <si>
    <t>3311 DEERFIELD POINTE DR, ORANGE PARK, FL 32073</t>
  </si>
  <si>
    <t>635 WELCOME HOME DR, MIDDLEBURG, FL 32068</t>
  </si>
  <si>
    <t>8026 FOXDALE DR, JACKSONVILLE, FL 32210</t>
  </si>
  <si>
    <t>736 BELLSHIRE DR, ORANGE PARK, FL 32065</t>
  </si>
  <si>
    <t>54286 JAMIE DR, CALLAHAN, FL 32011</t>
  </si>
  <si>
    <t>1500 CALMING WATER, UNIT #502 DR, FLEMING ISLAND, FL 32003</t>
  </si>
  <si>
    <t>6065 WINDING BRIDGE DR, JACKSONVILLE, FL 32277</t>
  </si>
  <si>
    <t>3259 CANYON FALLS DR, GREEN COVE SPR, FL 32043</t>
  </si>
  <si>
    <t>3183 STONEBRIER RIDGE DR, ORANGE PARK, FL 32065</t>
  </si>
  <si>
    <t>3859 WESTRIDGE DR, ORANGE PARK, FL 32065</t>
  </si>
  <si>
    <t>6850 RAPID RIVER DR, JACKSONVILLE, FL 32219</t>
  </si>
  <si>
    <t>97615 ALBATROSS DR, YULEE, FL 32097</t>
  </si>
  <si>
    <t>97493 ALBATROSS DR, YULEE, FL 32097</t>
  </si>
  <si>
    <t>7852 CHERRY FIELD DR, JACKSONVILLE, FL 32216</t>
  </si>
  <si>
    <t>9099 PROSPERITY LAKE DR, JACKSONVILLE, FL 32244</t>
  </si>
  <si>
    <t>2292 EISNER DR, JACKSONVILLE, FL 32218</t>
  </si>
  <si>
    <t>3814 EVAN SAMUEL DR, JACKSONVILLE, FL 32210</t>
  </si>
  <si>
    <t>732 BRIAR VIEW DR, ORANGE PARK, FL 32065</t>
  </si>
  <si>
    <t>3860 EVAN SAMUEL DR, JACKSONVILLE, FL 32210</t>
  </si>
  <si>
    <t>11377 SILVER KEY DR, JACKSONVILLE, FL 32218</t>
  </si>
  <si>
    <t>3568 RAYMUR VILLA DR, JACKSONVILLE, FL 32277</t>
  </si>
  <si>
    <t>8365 STELLING DR, JACKSONVILLE, FL 32244</t>
  </si>
  <si>
    <t>8570 LONGFORD DR, JACKSONVILLE, FL 32244</t>
  </si>
  <si>
    <t>9093 FALLSMILL DR, JACKSONVILLE, FL 32244</t>
  </si>
  <si>
    <t>14195 SUMMER BREEZE DR, JACKSONVILLE, FL 32218</t>
  </si>
  <si>
    <t>10559 MAIDSTONE COVE DR, JACKSONVILLE, FL 32218</t>
  </si>
  <si>
    <t>10530 MAIDSTONE COVE DR, JACKSONVILLE, FL 32218</t>
  </si>
  <si>
    <t>13919 SUMMER BREEZE DR, JACKSONVILLE, FL 32218</t>
  </si>
  <si>
    <t>11930 ALEXANDRA DR, JACKSONVILLE, FL 32218</t>
  </si>
  <si>
    <t>12141 ALEXANDRA DR, JACKSONVILLE, FL 32218</t>
  </si>
  <si>
    <t>12081 ALEXANDRA DR, JACKSONVILLE, FL 32218</t>
  </si>
  <si>
    <t>11802 ALEXANDRA DR, JACKSONVILLE, FL 32218</t>
  </si>
  <si>
    <t>11747 ALEXANDRA DR, JACKSONVILLE, FL 32218</t>
  </si>
  <si>
    <t>1603 BROOK FOREST DR, JACKSONVILLE, FL 32208</t>
  </si>
  <si>
    <t>16246 BLOSSOM LAKE DR, JACKSONVILLE, FL 32218</t>
  </si>
  <si>
    <t>2303 CANEY OAKS DR, JACKSONVILLE, FL 32218</t>
  </si>
  <si>
    <t>8225 LAKEMONT DR, JACKSONVILLE, FL 32216</t>
  </si>
  <si>
    <t>714 CHESTNUT OAK DR, JACKSONVILLE, FL 32218</t>
  </si>
  <si>
    <t>4739 PLAYPEN DR, JACKSONVILLE, FL 32210</t>
  </si>
  <si>
    <t>11631 HICKORY OAK DR, JACKSONVILLE, FL 32218</t>
  </si>
  <si>
    <t>4688 PLAYSCHOOL DR, JACKSONVILLE, FL 32210</t>
  </si>
  <si>
    <t>4801 PLAYSCHOOL DR, JACKSONVILLE, FL 32210</t>
  </si>
  <si>
    <t>6958 SOUTHERN OAKS DR, JACKSONVILLE, FL 32244</t>
  </si>
  <si>
    <t>3229 GRAND TETON DR, MIDDLEBURG, FL 32068</t>
  </si>
  <si>
    <t>351 NORTHSIDE DR, JACKSONVILLE, FL 32218</t>
  </si>
  <si>
    <t>8136 CAPE FOX DR, JACKSONVILLE, FL 32222</t>
  </si>
  <si>
    <t>8388 CAPE FOX DR, JACKSONVILLE, FL 32222</t>
  </si>
  <si>
    <t>14407 GARDEN GATE DR, JACKSONVILLE, FL 32258</t>
  </si>
  <si>
    <t>7838 MACDOUGALL DR, JACKSONVILLE, FL 32244</t>
  </si>
  <si>
    <t>6936 ROUNDLEAF DR, JACKSONVILLE, FL 32258</t>
  </si>
  <si>
    <t>1146 PEBBLE RIDGE DR, JACKSONVILLE, FL 32220</t>
  </si>
  <si>
    <t>8005 MACINNES DR, JACKSONVILLE, FL 32244</t>
  </si>
  <si>
    <t>4348 LAKE WOODBOURNE DR, JACKSONVILLE, FL 32217</t>
  </si>
  <si>
    <t>4143 WHISPERING OAKS DR, JACKSONVILLE, FL 32277</t>
  </si>
  <si>
    <t>8550 MEADOW SPRINGS DR, JACKSONVILLE, FL 32210</t>
  </si>
  <si>
    <t>3270 RICKY, UNIT #703 DR, JACKSONVILLE, FL 32223</t>
  </si>
  <si>
    <t>3270 RICKY, UNIT #1404 DR, JACKSONVILLE, FL 32223</t>
  </si>
  <si>
    <t>792 PLEASURE BAY DR, JACKSONVILLE, FL 32225</t>
  </si>
  <si>
    <t>2551 GLENFIELD DR, GREEN COVE SPR, FL 32043</t>
  </si>
  <si>
    <t>3007 HAVENGATE DR, GREEN COVE SPR, FL 32043</t>
  </si>
  <si>
    <t>2525 KING LOUIS DR, JACKSONVILLE, FL 32254</t>
  </si>
  <si>
    <t>2883 CENTERWOOD DR, JACKSONVILLE, FL 32218</t>
  </si>
  <si>
    <t>1500 CALMING WATER, UNIT #2406 DR, FLEMING ISLAND, FL 32003</t>
  </si>
  <si>
    <t>4382 PRAIRIE VIEW DR, JACKSONVILLE, FL 32258</t>
  </si>
  <si>
    <t>9290 CARACARA DR, JACKSONVILLE, FL 32210</t>
  </si>
  <si>
    <t>1633 HAWKINS COVE DR, JACKSONVILLE, FL 32246</t>
  </si>
  <si>
    <t>3093 ZEYNO DR, MIDDLEBURG, FL 32068</t>
  </si>
  <si>
    <t>12798 ELLIS ISLAND DR, JACKSONVILLE, FL 32224</t>
  </si>
  <si>
    <t>9880 PATRIOT RIDGE DR, JACKSONVILLE, FL 32221</t>
  </si>
  <si>
    <t>97037 CASTLE RIDGE DR, YULEE, FL 32097</t>
  </si>
  <si>
    <t>12650 HICKORY LAKES DR, JACKSONVILLE, FL 32225</t>
  </si>
  <si>
    <t>784 HICKORY LAKES DR, JACKSONVILLE, FL 32225</t>
  </si>
  <si>
    <t>2133 TYSON LAKE DR, JACKSONVILLE, FL 32221</t>
  </si>
  <si>
    <t>6284 SANDS POINTE DR, MACCLENNY, FL 32063</t>
  </si>
  <si>
    <t>719 SID DR, JACKSONVILLE, FL 32218</t>
  </si>
  <si>
    <t>13806 DEVAN LEE DR, JACKSONVILLE, FL 32226</t>
  </si>
  <si>
    <t>14113 DEVAN LEE DR, JACKSONVILLE, FL 32226</t>
  </si>
  <si>
    <t>7801 POINT MEADOWS, UNIT #4203 DR, JACKSONVILLE, FL 32256</t>
  </si>
  <si>
    <t>31188 GRASSY PARKE DR, FERNANDINA BCH, FL 32034</t>
  </si>
  <si>
    <t>31181 GRASSY PARKE DR, FERNANDINA BCH, FL 32034</t>
  </si>
  <si>
    <t>83381 PURPLE MARTIN DR, YULEE, FL 32097</t>
  </si>
  <si>
    <t>591 INDEPENDENCE DR, MACCLENNY, FL 32063</t>
  </si>
  <si>
    <t>1832 MATHEWS MANOR DR, JACKSONVILLE, FL 32211</t>
  </si>
  <si>
    <t>10926 CHITWOOD DR, JACKSONVILLE, FL 32218</t>
  </si>
  <si>
    <t>846 BATTERSEA DR, ST AUGUSTINE, FL 32095</t>
  </si>
  <si>
    <t>3101 SCENIC OAKS DR, JACKSONVILLE, FL 32226</t>
  </si>
  <si>
    <t>1500 CALMING WATER, UNIT #5701 DR, FLEMING ISLAND, FL 32003</t>
  </si>
  <si>
    <t>12161 ROUNDHAM LN, JACKSONVILLE, FL 32225</t>
  </si>
  <si>
    <t>7665 JANA LN, JACKSONVILLE, FL 32210</t>
  </si>
  <si>
    <t>7650 CRANBERRY LN, JACKSONVILLE, FL 32244</t>
  </si>
  <si>
    <t>7584 RABORN LN, JACKSONVILLE, FL 32210</t>
  </si>
  <si>
    <t>5746 FIAT LN, JACKSONVILLE, FL 32244</t>
  </si>
  <si>
    <t>36 PROSPERITY LN, PALM COAST, FL 32164</t>
  </si>
  <si>
    <t>28 BIRCHSHIRE LN, PALM COAST, FL 32137</t>
  </si>
  <si>
    <t>3205 CRISTO LN, JACKSONVILLE, FL 32277</t>
  </si>
  <si>
    <t>8254 SAILMAKER LN, JACKSONVILLE, FL 32210</t>
  </si>
  <si>
    <t>6242 PINE COVE LN, JACKSONVILLE, FL 32211</t>
  </si>
  <si>
    <t>3951 OLYMPIC LN, JACKSONVILLE, FL 32223</t>
  </si>
  <si>
    <t>6457 COOPER LN, JACKSONVILLE, FL 32210</t>
  </si>
  <si>
    <t>2882 JERRY LN, JACKSONVILLE, FL 32218</t>
  </si>
  <si>
    <t>11152 ENGLISH MOSS LN, JACKSONVILLE, FL 32257</t>
  </si>
  <si>
    <t>188 VENUS LN, ORANGE PARK, FL 32073</t>
  </si>
  <si>
    <t>8810 OSPREY LN, JACKSONVILLE, FL 32217</t>
  </si>
  <si>
    <t>2918 JERRY LN, JACKSONVILLE, FL 32218</t>
  </si>
  <si>
    <t>2043 RONALD LN, JACKSONVILLE, FL 32216</t>
  </si>
  <si>
    <t>33 PROSPERITY LN, PALM COAST, FL 32164</t>
  </si>
  <si>
    <t>42 PRIMROSE LN, PALM COAST, FL 32164</t>
  </si>
  <si>
    <t>15 FAIRHILL LN, PALM COAST, FL 32137</t>
  </si>
  <si>
    <t>21 FITZGERALD LN, PALM COAST, FL 32137</t>
  </si>
  <si>
    <t>684 MCDOWER LN, ORANGE PARK, FL 32073</t>
  </si>
  <si>
    <t>436 SAFER LN, JACKSONVILLE, FL 32211</t>
  </si>
  <si>
    <t>100 SUNSET POINT LN, EAST PALATKA, FL 32131</t>
  </si>
  <si>
    <t>11935 DOWLING LN, JACKSONVILLE, FL 32246</t>
  </si>
  <si>
    <t>18 WOODSTONE LN, PALM COAST, FL 32164</t>
  </si>
  <si>
    <t>2440 COLD STREAM LN, GREEN COVE SPR, FL 32043</t>
  </si>
  <si>
    <t>2101 PEBBLE CREEK LN, FLEMING ISLAND, FL 32003</t>
  </si>
  <si>
    <t>2866 PEBBLEWOOD LN, ORANGE PARK, FL 32065</t>
  </si>
  <si>
    <t>13069 NOTRE DAME LN, JACKSONVILLE, FL 32218</t>
  </si>
  <si>
    <t>3961 HILLSTEAD LN, JACKSONVILLE, FL 32216</t>
  </si>
  <si>
    <t>8422 WINDYPINE LN, JACKSONVILLE, FL 32244</t>
  </si>
  <si>
    <t>3255 DOWITCHER LN, ORANGE PARK, FL 32065</t>
  </si>
  <si>
    <t>4757 SWEET CHERRY LN, JACKSONVILLE, FL 32225</t>
  </si>
  <si>
    <t>11235 SHEEPSHEAD LN, JACKSONVILLE, FL 32226</t>
  </si>
  <si>
    <t>10934 DOVER COVE LN, JACKSONVILLE, FL 32225</t>
  </si>
  <si>
    <t>9824 BILLINGSGATE LN, JACKSONVILLE, FL 32221</t>
  </si>
  <si>
    <t>8245 VELVET SPRINGS LN, JACKSONVILLE, FL 32244</t>
  </si>
  <si>
    <t>518 MELDRUM LN, ORANGE PARK, FL 32065</t>
  </si>
  <si>
    <t>6767 ROYAL LEAF LN, JACKSONVILLE, FL 32244</t>
  </si>
  <si>
    <t>7819 PLAYSCHOOL LN, JACKSONVILLE, FL 32210</t>
  </si>
  <si>
    <t>12606 ARROWLEAF LN, JACKSONVILLE, FL 32225</t>
  </si>
  <si>
    <t>7750 COATBRIDGE LN, JACKSONVILLE, FL 32244</t>
  </si>
  <si>
    <t>10149 RISING MIST LN, JACKSONVILLE, FL 32221</t>
  </si>
  <si>
    <t>9161 CAROLINE RIDGE LN, JACKSONVILLE, FL 32225</t>
  </si>
  <si>
    <t>3732 SUMMERLIN LN, JACKSONVILLE, FL 32224</t>
  </si>
  <si>
    <t>9140 RIDGE BRIER LN, JACKSONVILLE, FL 32225</t>
  </si>
  <si>
    <t>1279 PIRATES COVE LN, FLEMING ISLAND, FL 32003</t>
  </si>
  <si>
    <t>1127 CALLA GLEN LN, GREEN COVE SPR, FL 32043</t>
  </si>
  <si>
    <t>10651 INDIGO HILLS LN, JACKSONVILLE, FL 32221</t>
  </si>
  <si>
    <t>3124 MAJESTIC OAKS LN, GREEN COVE SPR, FL 32043</t>
  </si>
  <si>
    <t>111 PINEBURY LN, ST AUGUSTINE, FL 32092</t>
  </si>
  <si>
    <t>3557 GRAYSON LN, MIDDLEBURG, FL 32068</t>
  </si>
  <si>
    <t>8606 RIBBON FALLS LN, JACKSONVILLE, FL 32244</t>
  </si>
  <si>
    <t>5630 GREATPINE LN, JACKSONVILLE, FL 32244</t>
  </si>
  <si>
    <t>3153 HOLLY GREEN LOOP, GREEN COVE SPR, FL 32043</t>
  </si>
  <si>
    <t>2285 GOLDEN LAKE LOOP, ST AUGUSTINE, FL 32084</t>
  </si>
  <si>
    <t>76243 LONG LEAF LOOP, YULEE, FL 32097</t>
  </si>
  <si>
    <t>10000 GATE, UNIT #1814 PKWY, JACKSONVILLE, FL 32246</t>
  </si>
  <si>
    <t>3282 BRADLEY CREEK PKWY, GREEN COVE SPR, FL 32043</t>
  </si>
  <si>
    <t>10075 GATE, UNIT #1011 PKWY, JACKSONVILLE, FL 32246</t>
  </si>
  <si>
    <t>7750 ORTEGA BLUFF PKWY, JACKSONVILLE, FL 32244</t>
  </si>
  <si>
    <t>11304 PANTHER CREEK PKWY, JACKSONVILLE, FL 32221</t>
  </si>
  <si>
    <t>1324 PLACID PL, JACKSONVILLE, FL 32205</t>
  </si>
  <si>
    <t>13 PATCHOGUE PL, PALM COAST, FL 32164</t>
  </si>
  <si>
    <t>404 LAKE MONROE PL, ST AUGUSTINE, FL 32092</t>
  </si>
  <si>
    <t>95116 GLADIOLUS PL, FERNANDINA BCH, FL 32034</t>
  </si>
  <si>
    <t>201 LARKIN, UNIT #106 PL, ST JOHNS, FL 32259</t>
  </si>
  <si>
    <t>106 PARADAS PL, ST AUGUSTINE, FL 32092</t>
  </si>
  <si>
    <t>13265 MENDENHALL PL, JACKSONVILLE, FL 32224</t>
  </si>
  <si>
    <t>8157 SUTTON PL, JACKSONVILLE, FL 32217</t>
  </si>
  <si>
    <t>507 CABERNET PL, ST AUGUSTINE, FL 32084</t>
  </si>
  <si>
    <t>1736 LIBERTY TREE PL, JACKSONVILLE, FL 32221</t>
  </si>
  <si>
    <t>1669 LIBERTY TREE PL, JACKSONVILLE, FL 32221</t>
  </si>
  <si>
    <t>143 VANDERFORD RD, ORANGE PARK, FL 32073</t>
  </si>
  <si>
    <t>11788 WATTLE TREE RD, JACKSONVILLE, FL 32246</t>
  </si>
  <si>
    <t>7403 SANDHURST RD, JACKSONVILLE, FL 32277</t>
  </si>
  <si>
    <t>7360 OLD KINGS RD, JACKSONVILLE, FL 32217</t>
  </si>
  <si>
    <t>6105 OLD MIDDLEBURG RD, JACKSONVILLE, FL 32222</t>
  </si>
  <si>
    <t>2580 WHITE HORSE RD, JACKSONVILLE, FL 32246</t>
  </si>
  <si>
    <t>5375 SANDERS RD, JACKSONVILLE, FL 32277</t>
  </si>
  <si>
    <t>8830 MARLEE RD, JACKSONVILLE, FL 32222</t>
  </si>
  <si>
    <t>9211 FITZWALTER RD, JACKSONVILLE, FL 32208</t>
  </si>
  <si>
    <t>1601 LEMONWOOD RD, ST JOHNS, FL 32259</t>
  </si>
  <si>
    <t>7771 RAMPART RD, JACKSONVILLE, FL 32244</t>
  </si>
  <si>
    <t>12348 OLD PLANK RD, JACKSONVILLE, FL 32220</t>
  </si>
  <si>
    <t>4366 BEDFORD RD, JACKSONVILLE, FL 32207</t>
  </si>
  <si>
    <t>1626 CHARON RD, JACKSONVILLE, FL 32205</t>
  </si>
  <si>
    <t>6227 ANVIL RD, JACKSONVILLE, FL 32277</t>
  </si>
  <si>
    <t>5234 BENNING RD, JACKSONVILLE, FL 32254</t>
  </si>
  <si>
    <t>5634 SABENA RD, JACKSONVILLE, FL 32207</t>
  </si>
  <si>
    <t>3371 SHERIDAN RD, JACKSONVILLE, FL 32207</t>
  </si>
  <si>
    <t>1519 BRETON RD, JACKSONVILLE, FL 32208</t>
  </si>
  <si>
    <t>2503 DEAN RD, JACKSONVILLE, FL 32216</t>
  </si>
  <si>
    <t>7541 STRATO RD, JACKSONVILLE, FL 32210</t>
  </si>
  <si>
    <t>4419 HARTMAN RD, JACKSONVILLE, FL 32225</t>
  </si>
  <si>
    <t>6325 ANVIL RD, JACKSONVILLE, FL 32277</t>
  </si>
  <si>
    <t>2371 BROWARD RD, JACKSONVILLE, FL 32218</t>
  </si>
  <si>
    <t>1108 GUNKA RD, JACKSONVILLE, FL 32216</t>
  </si>
  <si>
    <t>5365 SANDERS RD, JACKSONVILLE, FL 32277</t>
  </si>
  <si>
    <t>1927 SAMONTEE RD, JACKSONVILLE, FL 32211</t>
  </si>
  <si>
    <t>464 GENTIAN RD, ST AUGUSTINE, FL 32086</t>
  </si>
  <si>
    <t>12501 RUNNING RIVER RD, JACKSONVILLE, FL 32225</t>
  </si>
  <si>
    <t>5783 BRUSH HOLLOW RD, JACKSONVILLE, FL 32258</t>
  </si>
  <si>
    <t>1811 WOODLAND GLEN RD, MIDDLEBURG, FL 32068</t>
  </si>
  <si>
    <t>792 BENT BAUM RD, JACKSONVILLE, FL 32205</t>
  </si>
  <si>
    <t>12161 VERDE GARDENS RD, JACKSONVILLE, FL 32218</t>
  </si>
  <si>
    <t>591 SPANISH WELLS RD, JACKSONVILLE, FL 32218</t>
  </si>
  <si>
    <t>7943 MELVIN RD, JACKSONVILLE, FL 32210</t>
  </si>
  <si>
    <t>7835 MELVIN RD, JACKSONVILLE, FL 32210</t>
  </si>
  <si>
    <t>12903 LUDO RD, JACKSONVILLE, FL 32258</t>
  </si>
  <si>
    <t>8652 SPRINGTREE RD, JACKSONVILLE, FL 32210</t>
  </si>
  <si>
    <t>5731 ROUND TABLE RD, JACKSONVILLE, FL 32254</t>
  </si>
  <si>
    <t>6681 SMITHFIELD PLANTATION RD, JACKSONVILLE, FL 32218</t>
  </si>
  <si>
    <t>884 BRIARCREEK RD, JACKSONVILLE, FL 32225</t>
  </si>
  <si>
    <t>12773 COPPER SPRINGS RD, JACKSONVILLE, FL 32246</t>
  </si>
  <si>
    <t>10550 BAYMEADOWS, UNIT #922 RD, JACKSONVILLE, FL 32256</t>
  </si>
  <si>
    <t>2328 SADLER, UNIT #9-F RD, FERNANDINA BCH, FL 32034</t>
  </si>
  <si>
    <t>1646 EL PRADO, UNIT #3 RD, JACKSONVILLE, FL 32216</t>
  </si>
  <si>
    <t>9360 CRAVEN, UNIT #1406 RD, JACKSONVILLE, FL 32257</t>
  </si>
  <si>
    <t>87224 LENTS RD, YULEE, FL 32097</t>
  </si>
  <si>
    <t>1265 BEE ST, ORANGE PARK, FL 32065</t>
  </si>
  <si>
    <t>516 GROVE ST, GREEN COVE SPR, FL 32043</t>
  </si>
  <si>
    <t>677 ROGER SHERMAN ST, ORANGE PARK, FL 32073</t>
  </si>
  <si>
    <t>322 LAFAYETTE ST, STARKE, FL 32091</t>
  </si>
  <si>
    <t>1054 15TH ST, ST AUGUSTINE, FL 32084</t>
  </si>
  <si>
    <t>3549 ERNEST ST, JACKSONVILLE, FL 32205</t>
  </si>
  <si>
    <t>169 ORION ST, ORANGE PARK, FL 32073</t>
  </si>
  <si>
    <t>5140 TAN ST, JACKSONVILLE, FL 32258</t>
  </si>
  <si>
    <t>1160 BREVARD ST, ST AUGUSTINE, FL 32084</t>
  </si>
  <si>
    <t>820 COVE ST, GREEN COVE SPR, FL 32043</t>
  </si>
  <si>
    <t>5248 PLYMOUTH ST, JACKSONVILLE, FL 32205</t>
  </si>
  <si>
    <t>13737 HOLLINGS ST, JACKSONVILLE, FL 32218</t>
  </si>
  <si>
    <t>1640 ALFEN ST, JACKSONVILLE, FL 32254</t>
  </si>
  <si>
    <t>5346 PLYMOUTH ST, JACKSONVILLE, FL 32205</t>
  </si>
  <si>
    <t>2739 ARCHER ST, MIDDLEBURG, FL 32068</t>
  </si>
  <si>
    <t>5045 LAWNVIEW ST, JACKSONVILLE, FL 32205</t>
  </si>
  <si>
    <t>4569 MULBERRY ST, MACCLENNY, FL 32063</t>
  </si>
  <si>
    <t>937 SARANAC ST, JACKSONVILLE, FL 32254</t>
  </si>
  <si>
    <t>1122 NORTH ST, GREEN COVE SPR, FL 32043</t>
  </si>
  <si>
    <t>7709 PASCHAL ST, JACKSONVILLE, FL 32220</t>
  </si>
  <si>
    <t>13474 PEREGRINE ST, JACKSONVILLE, FL 32225</t>
  </si>
  <si>
    <t>1509 ELSIE ST, GREEN COVE SPR, FL 32043</t>
  </si>
  <si>
    <t>529 WOODBINE ST, JACKSONVILLE, FL 32206</t>
  </si>
  <si>
    <t>1061 ORANGE ST, ST AUGUSTINE, FL 32084</t>
  </si>
  <si>
    <t>606 WEST ST, GREEN COVE SPR, FL 32043</t>
  </si>
  <si>
    <t>472 65TH ST, JACKSONVILLE, FL 32208</t>
  </si>
  <si>
    <t>2168 MINORCAN ST, MIDDLEBURG, FL 32068</t>
  </si>
  <si>
    <t>473 67TH ST, JACKSONVILLE, FL 32208</t>
  </si>
  <si>
    <t>3516 MARTHA ST, JACKSONVILLE, FL 32209</t>
  </si>
  <si>
    <t>3317 DAWSON ST, JACKSONVILLE, FL 32209</t>
  </si>
  <si>
    <t>4162 BIRCH ST, MACCLENNY, FL 32063</t>
  </si>
  <si>
    <t>5864 WILTSHIRE ST, JACKSONVILLE, FL 32211</t>
  </si>
  <si>
    <t>4957 CONNORS ST, JACKSONVILLE, FL 32207</t>
  </si>
  <si>
    <t>12274 VERSAILLES ST, JACKSONVILLE, FL 32224</t>
  </si>
  <si>
    <t>3916 CONGA ST, JACKSONVILLE, FL 32217</t>
  </si>
  <si>
    <t>5072 POLARIS ST, JACKSONVILLE, FL 32205</t>
  </si>
  <si>
    <t>5640 MINOCQUA ST, JACKSONVILLE, FL 32210</t>
  </si>
  <si>
    <t>2900 ARMSTRONG ST, JACKSONVILLE, FL 32218</t>
  </si>
  <si>
    <t>1504 NORTH ST, GREEN COVE SPR, FL 32043</t>
  </si>
  <si>
    <t>3778 PONDVIEW ST, ORANGE PARK, FL 32065</t>
  </si>
  <si>
    <t>1454 RIVER OF MAY ST, ST AUGUSTINE, FL 32092</t>
  </si>
  <si>
    <t>5915 TAVERNIER ST, JACKSONVILLE, FL 32258</t>
  </si>
  <si>
    <t>1509 LUNAR TIDE TER, ST AUGUSTINE, FL 32092</t>
  </si>
  <si>
    <t>4336 BAY FOREST TER, JACKSONVILLE, FL 32277</t>
  </si>
  <si>
    <t>12341 AUTUMNBROOK TRAIL, JACKSONVILLE, FL 32258</t>
  </si>
  <si>
    <t>6337 RAW HYDE TRAIL, JACKSONVILLE, FL 32210</t>
  </si>
  <si>
    <t>1415 BLACKHAWK TRAIL, JACKSONVILLE, FL 32225</t>
  </si>
  <si>
    <t>126 LAGUNA FOREST TRAIL, PALM COAST, FL 32164</t>
  </si>
  <si>
    <t>40 SEA FRONT TRAIL, PALM COAST, FL 32164</t>
  </si>
  <si>
    <t>1406 LANTERN LIGHT TRAIL, MIDDLEBURG, FL 32068</t>
  </si>
  <si>
    <t>2959 BILOXI TRAIL, MIDDLEBURG, FL 32068</t>
  </si>
  <si>
    <t>353 FULL MOON TRAIL, JACKSONVILLE, FL 32225</t>
  </si>
  <si>
    <t>13973 WILD HAMMOCK TRAIL, JACKSONVILLE, FL 32226</t>
  </si>
  <si>
    <t>7542 GINGER TEA TRAIL, JACKSONVILLE, FL 32244</t>
  </si>
  <si>
    <t>7602 GINGER TEA TRAIL, JACKSONVILLE, FL 32244</t>
  </si>
  <si>
    <t>3185 WHITE HERON TRAIL, ORANGE PARK, FL 32073</t>
  </si>
  <si>
    <t>7553 DEVOLA TRAIL, JACKSONVILLE, FL 32244</t>
  </si>
  <si>
    <t>78020 DUCKWOOD TRAIL, YULEE, FL 32097</t>
  </si>
  <si>
    <t>2156 CHEROKEE COVE TRAIL, JACKSONVILLE, FL 32221</t>
  </si>
  <si>
    <t>6085 FILLYSIDE TRAIL, JACKSONVILLE, FL 32244</t>
  </si>
  <si>
    <t>12569 WHITE CEDAR TRAIL, JACKSONVILLE, FL 32226</t>
  </si>
  <si>
    <t>83535 WATKINS WALK, FERNANDINA BCH, FL 32034</t>
  </si>
  <si>
    <t>6144 WOODETTE WAY, JACKSONVILLE, FL 32277</t>
  </si>
  <si>
    <t>37125 SOUTHERN GLEN WAY, HILLIARD, FL 32046</t>
  </si>
  <si>
    <t>3019 WHISPERING WILLOW WAY, ORANGE PARK, FL 32065</t>
  </si>
  <si>
    <t>4318 PACKER MEADOW WAY, MIDDLEBURG, FL 32068</t>
  </si>
  <si>
    <t>4224 PACKER MEADOW WAY, MIDDLEBURG, FL 32068</t>
  </si>
  <si>
    <t>12453 GLIMMER WAY, JACKSONVILLE, FL 32219</t>
  </si>
  <si>
    <t>12454 GLIMMER WAY, JACKSONVILLE, FL 32219</t>
  </si>
  <si>
    <t>313 SAND CASTLE WAY, NEPTUNE BEACH, FL 32266</t>
  </si>
  <si>
    <t>12447 GLIMMER WAY, JACKSONVILLE, FL 32219</t>
  </si>
  <si>
    <t>2 TUCAHOE WAY, PALM COAST, FL 32164</t>
  </si>
  <si>
    <t>28 WIDENER WAY, ORANGE PARK, FL 32073</t>
  </si>
  <si>
    <t>1013 WELAKA WAY, ST AUGUSTINE, FL 32092</t>
  </si>
  <si>
    <t>12519 BLUE EAGLE WAY, JACKSONVILLE, FL 32225</t>
  </si>
  <si>
    <t>12377 NESTING EAGLES WAY, JACKSONVILLE, FL 32225</t>
  </si>
  <si>
    <t>1178 WEYBURN WAY, JACKSONVILLE, FL 32225</t>
  </si>
  <si>
    <t>12338 VINE MAPLE WAY, JACKSONVILLE, FL 32225</t>
  </si>
  <si>
    <t>7982 MACTAVISH WAY, JACKSONVILLE, FL 32244</t>
  </si>
  <si>
    <t>58 MOORCROFT WAY, ST AUGUSTINE, FL 32092</t>
  </si>
  <si>
    <t>1002 TORTOISE WAY, JACKSONVILLE, FL 32218</t>
  </si>
  <si>
    <t>504 KETTERING WAY, ORANGE PARK, FL 32073</t>
  </si>
  <si>
    <t>12479 ITANI WAY, JACKSONVILLE, FL 32226</t>
  </si>
  <si>
    <t>9123 TRENT WAY, JACKSONVILLE, FL 32257</t>
  </si>
  <si>
    <t>13349 CEDAR HAMMOCK WAY, JACKSONVILLE, FL 32226</t>
  </si>
  <si>
    <t>11249 CAMPFIELD , JACKSONVILLE, FL 32256</t>
  </si>
  <si>
    <t>4250 A1A, UNIT #A22 , ST AUGUSTINE, FL 32080</t>
  </si>
  <si>
    <t>695 A1A, UNIT #112 , PONTE VEDRA BCH, FL 32082</t>
  </si>
  <si>
    <t>Last Listed Price</t>
  </si>
  <si>
    <t>% Sold to Last Listed</t>
  </si>
  <si>
    <t>% Sold to Original List</t>
  </si>
  <si>
    <t>Purchase Price</t>
  </si>
  <si>
    <t>Purchased/Sold Diff</t>
  </si>
  <si>
    <t>Assoc Fee Freq</t>
  </si>
  <si>
    <t>M</t>
  </si>
  <si>
    <t>Q</t>
  </si>
  <si>
    <t>Daily Assoc Cost</t>
  </si>
  <si>
    <t>Commission Paid</t>
  </si>
  <si>
    <t>Property Taxes</t>
  </si>
  <si>
    <t>Purchase Date</t>
  </si>
  <si>
    <t>Days Owned</t>
  </si>
  <si>
    <t>Days Before Listing</t>
  </si>
  <si>
    <t>Assoc Cost for Days Owned</t>
  </si>
  <si>
    <t>Daily Property Tax Cost</t>
  </si>
  <si>
    <t>Property Taxes for Days Owned</t>
  </si>
  <si>
    <t>Transfer Taxes</t>
  </si>
  <si>
    <t>Owner's Title Insurance</t>
  </si>
  <si>
    <t>Utilities Approximation</t>
  </si>
  <si>
    <t>Profit/Loss</t>
  </si>
  <si>
    <t xml:space="preserve"> 5% Service Fee</t>
  </si>
  <si>
    <t>Selling &amp; Holding Costs</t>
  </si>
  <si>
    <t>Purchased/Last Price Diff</t>
  </si>
  <si>
    <t>Address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</si>
</sst>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6262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00390625" style="0" bestFit="1" customWidth="1"/>
    <col min="2" max="2" width="35.421875" style="0" bestFit="1" customWidth="1"/>
    <col min="3" max="3" width="59.7109375" style="0" bestFit="1" customWidth="1"/>
    <col min="4" max="4" width="10.7109375" style="0" bestFit="1" customWidth="1"/>
    <col min="5" max="5" width="40.00390625" style="0" bestFit="1" customWidth="1"/>
    <col min="6" max="6" width="22.7109375" style="0" bestFit="1" customWidth="1"/>
    <col min="7" max="7" width="21.7109375" style="0" bestFit="1" customWidth="1"/>
    <col min="8" max="8" width="11.7109375" style="0" bestFit="1" customWidth="1"/>
    <col min="9" max="9" width="12.28125" style="0" bestFit="1" customWidth="1"/>
    <col min="10" max="10" width="12.8515625" style="0" bestFit="1" customWidth="1"/>
    <col min="11" max="11" width="11.8515625" style="0" bestFit="1" customWidth="1"/>
    <col min="12" max="12" width="12.140625" style="0" bestFit="1" customWidth="1"/>
    <col min="13" max="13" width="16.00390625" style="0" bestFit="1" customWidth="1"/>
    <col min="14" max="14" width="13.57421875" style="0" bestFit="1" customWidth="1"/>
    <col min="15" max="15" width="11.7109375" style="0" bestFit="1" customWidth="1"/>
    <col min="16" max="16" width="20.28125" style="0" bestFit="1" customWidth="1"/>
    <col min="17" max="17" width="14.28125" style="0" customWidth="1"/>
    <col min="18" max="18" width="17.00390625" style="0" bestFit="1" customWidth="1"/>
    <col min="19" max="19" width="16.28125" style="0" bestFit="1" customWidth="1"/>
    <col min="20" max="20" width="21.140625" style="0" customWidth="1"/>
    <col min="21" max="21" width="18.7109375" style="0" bestFit="1" customWidth="1"/>
    <col min="22" max="22" width="17.421875" style="0" bestFit="1" customWidth="1"/>
    <col min="23" max="23" width="12.00390625" style="0" bestFit="1" customWidth="1"/>
    <col min="24" max="24" width="22.57421875" style="0" bestFit="1" customWidth="1"/>
    <col min="25" max="25" width="21.28125" style="0" bestFit="1" customWidth="1"/>
    <col min="26" max="27" width="21.28125" style="0" customWidth="1"/>
    <col min="28" max="28" width="18.28125" style="0" bestFit="1" customWidth="1"/>
    <col min="29" max="29" width="16.57421875" style="0" bestFit="1" customWidth="1"/>
    <col min="30" max="30" width="18.28125" style="0" customWidth="1"/>
    <col min="31" max="31" width="27.421875" style="0" bestFit="1" customWidth="1"/>
    <col min="32" max="32" width="14.28125" style="0" bestFit="1" customWidth="1"/>
    <col min="33" max="33" width="14.28125" style="0" customWidth="1"/>
    <col min="34" max="34" width="24.00390625" style="0" bestFit="1" customWidth="1"/>
    <col min="35" max="35" width="31.421875" style="0" bestFit="1" customWidth="1"/>
    <col min="36" max="38" width="24.00390625" style="0" customWidth="1"/>
    <col min="39" max="39" width="14.7109375" style="0" bestFit="1" customWidth="1"/>
    <col min="40" max="40" width="20.140625" style="0" bestFit="1" customWidth="1"/>
    <col min="41" max="42" width="20.140625" style="0" customWidth="1"/>
    <col min="43" max="43" width="24.00390625" style="0" bestFit="1" customWidth="1"/>
    <col min="44" max="44" width="70.140625" style="0" bestFit="1" customWidth="1"/>
  </cols>
  <sheetData>
    <row r="1" spans="1:44" ht="15">
      <c r="A1" t="s">
        <v>0</v>
      </c>
      <c r="B1" t="s">
        <v>1</v>
      </c>
      <c r="C1" t="s">
        <v>1438</v>
      </c>
      <c r="D1" t="s">
        <v>8</v>
      </c>
      <c r="E1" t="s">
        <v>17</v>
      </c>
      <c r="F1" t="s">
        <v>2</v>
      </c>
      <c r="G1" t="s">
        <v>10</v>
      </c>
      <c r="H1" t="s">
        <v>11</v>
      </c>
      <c r="I1" t="s">
        <v>13</v>
      </c>
      <c r="J1" t="s">
        <v>14</v>
      </c>
      <c r="K1" t="s">
        <v>15</v>
      </c>
      <c r="L1" t="s">
        <v>16</v>
      </c>
      <c r="M1" t="s">
        <v>1425</v>
      </c>
      <c r="N1" t="s">
        <v>3</v>
      </c>
      <c r="O1" t="s">
        <v>4</v>
      </c>
      <c r="P1" t="s">
        <v>1427</v>
      </c>
      <c r="Q1" t="s">
        <v>1426</v>
      </c>
      <c r="R1" t="s">
        <v>20</v>
      </c>
      <c r="S1" t="s">
        <v>1417</v>
      </c>
      <c r="T1" t="s">
        <v>1435</v>
      </c>
      <c r="U1" t="s">
        <v>5</v>
      </c>
      <c r="V1" t="s">
        <v>1414</v>
      </c>
      <c r="W1" t="s">
        <v>6</v>
      </c>
      <c r="X1" t="s">
        <v>1416</v>
      </c>
      <c r="Y1" t="s">
        <v>1415</v>
      </c>
      <c r="Z1" t="s">
        <v>1418</v>
      </c>
      <c r="AA1" t="s">
        <v>1437</v>
      </c>
      <c r="AB1" t="s">
        <v>7</v>
      </c>
      <c r="AC1" t="s">
        <v>1419</v>
      </c>
      <c r="AD1" t="s">
        <v>1422</v>
      </c>
      <c r="AE1" t="s">
        <v>1428</v>
      </c>
      <c r="AF1" t="s">
        <v>9</v>
      </c>
      <c r="AG1" t="s">
        <v>1424</v>
      </c>
      <c r="AH1" t="s">
        <v>1429</v>
      </c>
      <c r="AI1" t="s">
        <v>1430</v>
      </c>
      <c r="AJ1" t="s">
        <v>1431</v>
      </c>
      <c r="AK1" t="s">
        <v>1432</v>
      </c>
      <c r="AL1" t="s">
        <v>1433</v>
      </c>
      <c r="AM1" t="s">
        <v>18</v>
      </c>
      <c r="AN1" t="s">
        <v>12</v>
      </c>
      <c r="AO1" t="s">
        <v>1423</v>
      </c>
      <c r="AP1" t="s">
        <v>1434</v>
      </c>
      <c r="AQ1" t="s">
        <v>1436</v>
      </c>
      <c r="AR1" t="s">
        <v>19</v>
      </c>
    </row>
    <row r="2" spans="1:44" ht="15">
      <c r="A2">
        <v>1168509</v>
      </c>
      <c r="B2" t="s">
        <v>21</v>
      </c>
      <c r="C2" t="s">
        <v>1392</v>
      </c>
      <c r="D2" t="s">
        <v>24</v>
      </c>
      <c r="E2" t="s">
        <v>509</v>
      </c>
      <c r="F2" t="s">
        <v>22</v>
      </c>
      <c r="G2">
        <v>1856</v>
      </c>
      <c r="H2">
        <v>2018</v>
      </c>
      <c r="I2">
        <v>4</v>
      </c>
      <c r="J2">
        <v>2</v>
      </c>
      <c r="K2">
        <v>2</v>
      </c>
      <c r="L2">
        <v>0</v>
      </c>
      <c r="M2" s="5">
        <v>44684</v>
      </c>
      <c r="N2" s="1">
        <v>44692</v>
      </c>
      <c r="O2" s="1">
        <v>44974</v>
      </c>
      <c r="P2" s="3">
        <f aca="true" t="shared" si="0" ref="P2:P65">N2-M2</f>
        <v>8</v>
      </c>
      <c r="Q2" s="3">
        <v>290</v>
      </c>
      <c r="R2">
        <v>243</v>
      </c>
      <c r="S2" s="7">
        <v>398100</v>
      </c>
      <c r="T2" s="4">
        <f aca="true" t="shared" si="1" ref="T2:T65">S2*5%</f>
        <v>19905</v>
      </c>
      <c r="U2" s="7">
        <v>450000</v>
      </c>
      <c r="V2" s="7">
        <v>347000</v>
      </c>
      <c r="W2" s="7">
        <v>330000</v>
      </c>
      <c r="X2" s="2">
        <f aca="true" t="shared" si="2" ref="X2:X33">W2/U2</f>
        <v>0.7333333333333333</v>
      </c>
      <c r="Y2" s="2">
        <f aca="true" t="shared" si="3" ref="Y2:Y33">W2/V2</f>
        <v>0.9510086455331412</v>
      </c>
      <c r="Z2" s="7">
        <f aca="true" t="shared" si="4" ref="Z2:Z33">W2-S2</f>
        <v>-68100</v>
      </c>
      <c r="AA2" s="3"/>
      <c r="AB2" s="7">
        <v>80</v>
      </c>
      <c r="AC2" t="s">
        <v>23</v>
      </c>
      <c r="AD2" s="4">
        <v>0.2191780821917808</v>
      </c>
      <c r="AE2" s="4">
        <v>53.26027397260274</v>
      </c>
      <c r="AG2" s="9">
        <v>5445.58</v>
      </c>
      <c r="AH2" s="9">
        <f aca="true" t="shared" si="5" ref="AH2:AH65">AG2/365</f>
        <v>14.919397260273973</v>
      </c>
      <c r="AI2" s="9">
        <v>4326.625205479452</v>
      </c>
      <c r="AJ2" s="9">
        <f aca="true" t="shared" si="6" ref="AJ2:AJ33">0.007*W2</f>
        <v>2310</v>
      </c>
      <c r="AK2" s="9">
        <f aca="true" t="shared" si="7" ref="AK2:AK33">((((100000/1000)*5.75)*60%)+((((S2-100000)/1000)*5)*60%)+(((W2-S2)/1000)*5))*0.2</f>
        <v>179.76</v>
      </c>
      <c r="AL2" s="9">
        <f aca="true" t="shared" si="8" ref="AL2:AL65">((5.5+(100*0.07171)+((100*71.68)/1000)+(100*0.00062)+(19.9*0.03)+(19.9*0.025641)+(19.9*0.1)+43.2)/30)*Q2</f>
        <v>639.9164737</v>
      </c>
      <c r="AM2" s="7">
        <v>10000</v>
      </c>
      <c r="AN2" s="2">
        <v>0.0325</v>
      </c>
      <c r="AO2" s="4">
        <f aca="true" t="shared" si="9" ref="AO2:AO65">AN2*W2</f>
        <v>10725</v>
      </c>
      <c r="AP2" s="4">
        <f aca="true" t="shared" si="10" ref="AP2:AP33">(W2+T2)-S2-AE2-AF2-AI2-AJ2-AK2-AL2-AM2-AO2</f>
        <v>-76429.56195315206</v>
      </c>
      <c r="AQ2" s="4">
        <f aca="true" t="shared" si="11" ref="AQ2:AQ33">AE2+AF2+AI2+AJ2+AK2+AL2+AM2+AO2</f>
        <v>28234.561953152057</v>
      </c>
      <c r="AR2" t="s">
        <v>901</v>
      </c>
    </row>
    <row r="3" spans="1:44" ht="15">
      <c r="A3">
        <v>1167670</v>
      </c>
      <c r="B3" t="s">
        <v>21</v>
      </c>
      <c r="C3" t="s">
        <v>1161</v>
      </c>
      <c r="D3" t="s">
        <v>27</v>
      </c>
      <c r="E3" t="s">
        <v>902</v>
      </c>
      <c r="F3" t="s">
        <v>22</v>
      </c>
      <c r="G3">
        <v>2387</v>
      </c>
      <c r="H3">
        <v>2018</v>
      </c>
      <c r="I3">
        <v>3</v>
      </c>
      <c r="J3">
        <v>3</v>
      </c>
      <c r="K3">
        <v>3</v>
      </c>
      <c r="L3">
        <v>0</v>
      </c>
      <c r="M3" s="5">
        <v>44669</v>
      </c>
      <c r="N3" s="1">
        <v>44687</v>
      </c>
      <c r="O3" s="1">
        <v>44974</v>
      </c>
      <c r="P3" s="3">
        <f t="shared" si="0"/>
        <v>18</v>
      </c>
      <c r="Q3" s="3">
        <v>305</v>
      </c>
      <c r="R3">
        <v>253</v>
      </c>
      <c r="S3" s="7">
        <v>422500</v>
      </c>
      <c r="T3" s="4">
        <f t="shared" si="1"/>
        <v>21125</v>
      </c>
      <c r="U3" s="7">
        <v>475000</v>
      </c>
      <c r="V3" s="7">
        <v>382000</v>
      </c>
      <c r="W3" s="7">
        <v>350000</v>
      </c>
      <c r="X3" s="2">
        <f t="shared" si="2"/>
        <v>0.7368421052631579</v>
      </c>
      <c r="Y3" s="2">
        <f t="shared" si="3"/>
        <v>0.9162303664921466</v>
      </c>
      <c r="Z3" s="7">
        <f t="shared" si="4"/>
        <v>-72500</v>
      </c>
      <c r="AA3" s="3"/>
      <c r="AB3" s="7">
        <v>186</v>
      </c>
      <c r="AC3" t="s">
        <v>1421</v>
      </c>
      <c r="AD3" s="4">
        <v>1.55</v>
      </c>
      <c r="AE3" s="4">
        <v>392.15000000000003</v>
      </c>
      <c r="AG3" s="9">
        <v>3886.37</v>
      </c>
      <c r="AH3" s="9">
        <f t="shared" si="5"/>
        <v>10.64758904109589</v>
      </c>
      <c r="AI3" s="9">
        <v>3247.5146575342465</v>
      </c>
      <c r="AJ3" s="9">
        <f t="shared" si="6"/>
        <v>2450</v>
      </c>
      <c r="AK3" s="9">
        <f t="shared" si="7"/>
        <v>190</v>
      </c>
      <c r="AL3" s="9">
        <f t="shared" si="8"/>
        <v>673.01560165</v>
      </c>
      <c r="AM3" s="7">
        <v>7200</v>
      </c>
      <c r="AN3" s="2">
        <v>0.025</v>
      </c>
      <c r="AO3" s="4">
        <f t="shared" si="9"/>
        <v>8750</v>
      </c>
      <c r="AP3" s="4">
        <f t="shared" si="10"/>
        <v>-74277.68025918424</v>
      </c>
      <c r="AQ3" s="4">
        <f t="shared" si="11"/>
        <v>22902.680259184246</v>
      </c>
      <c r="AR3" t="s">
        <v>903</v>
      </c>
    </row>
    <row r="4" spans="1:44" ht="15">
      <c r="A4">
        <v>1180179</v>
      </c>
      <c r="B4" t="s">
        <v>21</v>
      </c>
      <c r="C4" t="s">
        <v>1381</v>
      </c>
      <c r="D4" t="s">
        <v>24</v>
      </c>
      <c r="E4" t="s">
        <v>445</v>
      </c>
      <c r="F4" t="s">
        <v>22</v>
      </c>
      <c r="G4">
        <v>2508</v>
      </c>
      <c r="H4">
        <v>2005</v>
      </c>
      <c r="I4">
        <v>5</v>
      </c>
      <c r="J4">
        <v>3</v>
      </c>
      <c r="K4">
        <v>3</v>
      </c>
      <c r="L4">
        <v>0</v>
      </c>
      <c r="M4" s="5">
        <v>44708</v>
      </c>
      <c r="N4" s="1">
        <v>44751</v>
      </c>
      <c r="O4" s="1">
        <v>44979</v>
      </c>
      <c r="P4" s="3">
        <f t="shared" si="0"/>
        <v>43</v>
      </c>
      <c r="Q4" s="3">
        <v>271</v>
      </c>
      <c r="R4">
        <v>196</v>
      </c>
      <c r="S4" s="8">
        <v>407400</v>
      </c>
      <c r="T4" s="4">
        <f t="shared" si="1"/>
        <v>20370</v>
      </c>
      <c r="U4" s="7">
        <v>460000</v>
      </c>
      <c r="V4" s="7">
        <v>364000</v>
      </c>
      <c r="W4" s="7">
        <v>327000</v>
      </c>
      <c r="X4" s="2">
        <f t="shared" si="2"/>
        <v>0.7108695652173913</v>
      </c>
      <c r="Y4" s="2">
        <f t="shared" si="3"/>
        <v>0.8983516483516484</v>
      </c>
      <c r="Z4" s="3">
        <f t="shared" si="4"/>
        <v>-80400</v>
      </c>
      <c r="AA4" s="3"/>
      <c r="AB4" s="7">
        <v>250</v>
      </c>
      <c r="AC4" t="s">
        <v>23</v>
      </c>
      <c r="AD4" s="4">
        <v>0.684931506849315</v>
      </c>
      <c r="AE4" s="4">
        <v>134.24657534246575</v>
      </c>
      <c r="AG4" s="9">
        <v>2019.97</v>
      </c>
      <c r="AH4" s="9">
        <f t="shared" si="5"/>
        <v>5.534164383561644</v>
      </c>
      <c r="AI4" s="9">
        <v>1499.7585479452057</v>
      </c>
      <c r="AJ4" s="9">
        <f t="shared" si="6"/>
        <v>2289</v>
      </c>
      <c r="AK4" s="9">
        <f t="shared" si="7"/>
        <v>173.03999999999996</v>
      </c>
      <c r="AL4" s="9">
        <f t="shared" si="8"/>
        <v>597.99091163</v>
      </c>
      <c r="AM4" s="7"/>
      <c r="AN4" s="2">
        <v>0.025</v>
      </c>
      <c r="AO4" s="4">
        <f t="shared" si="9"/>
        <v>8175</v>
      </c>
      <c r="AP4" s="4">
        <f t="shared" si="10"/>
        <v>-72899.03603491766</v>
      </c>
      <c r="AQ4" s="4">
        <f t="shared" si="11"/>
        <v>12869.036034917672</v>
      </c>
      <c r="AR4" t="s">
        <v>446</v>
      </c>
    </row>
    <row r="5" spans="1:44" ht="15">
      <c r="A5">
        <v>1173440</v>
      </c>
      <c r="B5" t="s">
        <v>21</v>
      </c>
      <c r="C5" t="s">
        <v>1196</v>
      </c>
      <c r="D5" t="s">
        <v>159</v>
      </c>
      <c r="E5" t="s">
        <v>272</v>
      </c>
      <c r="F5" t="s">
        <v>22</v>
      </c>
      <c r="G5">
        <v>2211</v>
      </c>
      <c r="H5">
        <v>2003</v>
      </c>
      <c r="I5">
        <v>4</v>
      </c>
      <c r="J5">
        <v>2</v>
      </c>
      <c r="K5">
        <v>2</v>
      </c>
      <c r="L5">
        <v>0</v>
      </c>
      <c r="M5" s="5">
        <v>44700</v>
      </c>
      <c r="N5" s="1">
        <v>44717</v>
      </c>
      <c r="O5" s="1">
        <v>44974</v>
      </c>
      <c r="P5" s="3">
        <f t="shared" si="0"/>
        <v>17</v>
      </c>
      <c r="Q5" s="3">
        <v>274</v>
      </c>
      <c r="R5">
        <v>200</v>
      </c>
      <c r="S5" s="7">
        <v>500500</v>
      </c>
      <c r="T5" s="4">
        <f t="shared" si="1"/>
        <v>25025</v>
      </c>
      <c r="U5" s="7">
        <v>542000</v>
      </c>
      <c r="V5" s="7">
        <v>465000</v>
      </c>
      <c r="W5" s="7">
        <v>430000</v>
      </c>
      <c r="X5" s="2">
        <f t="shared" si="2"/>
        <v>0.7933579335793358</v>
      </c>
      <c r="Y5" s="2">
        <f t="shared" si="3"/>
        <v>0.9247311827956989</v>
      </c>
      <c r="Z5" s="7">
        <f t="shared" si="4"/>
        <v>-70500</v>
      </c>
      <c r="AA5" s="3"/>
      <c r="AB5" s="7">
        <v>475</v>
      </c>
      <c r="AC5" t="s">
        <v>23</v>
      </c>
      <c r="AD5" s="4">
        <v>1.3013698630136987</v>
      </c>
      <c r="AE5" s="4">
        <v>260.2739726027397</v>
      </c>
      <c r="AG5" s="9">
        <v>3068.84</v>
      </c>
      <c r="AH5" s="9">
        <f t="shared" si="5"/>
        <v>8.40778082191781</v>
      </c>
      <c r="AI5" s="9">
        <v>2303.73194520548</v>
      </c>
      <c r="AJ5" s="9">
        <f t="shared" si="6"/>
        <v>3010</v>
      </c>
      <c r="AK5" s="9">
        <f t="shared" si="7"/>
        <v>238.8</v>
      </c>
      <c r="AL5" s="9">
        <f t="shared" si="8"/>
        <v>604.61073722</v>
      </c>
      <c r="AM5" s="7">
        <v>1950</v>
      </c>
      <c r="AN5" s="2">
        <v>0.025</v>
      </c>
      <c r="AO5" s="4">
        <f t="shared" si="9"/>
        <v>10750</v>
      </c>
      <c r="AP5" s="4">
        <f t="shared" si="10"/>
        <v>-64592.416655028224</v>
      </c>
      <c r="AQ5" s="4">
        <f t="shared" si="11"/>
        <v>19117.41665502822</v>
      </c>
      <c r="AR5" t="s">
        <v>900</v>
      </c>
    </row>
    <row r="6" spans="1:44" ht="15">
      <c r="A6">
        <v>1174921</v>
      </c>
      <c r="B6" t="s">
        <v>21</v>
      </c>
      <c r="C6" t="s">
        <v>1167</v>
      </c>
      <c r="D6" t="s">
        <v>27</v>
      </c>
      <c r="E6" t="s">
        <v>356</v>
      </c>
      <c r="F6" t="s">
        <v>22</v>
      </c>
      <c r="G6">
        <v>2209</v>
      </c>
      <c r="H6">
        <v>1996</v>
      </c>
      <c r="I6">
        <v>4</v>
      </c>
      <c r="J6">
        <v>3</v>
      </c>
      <c r="K6">
        <v>2</v>
      </c>
      <c r="L6">
        <v>1</v>
      </c>
      <c r="M6" s="5">
        <v>44709</v>
      </c>
      <c r="N6" s="1">
        <v>44725</v>
      </c>
      <c r="O6" s="1">
        <v>44971</v>
      </c>
      <c r="P6" s="3">
        <f t="shared" si="0"/>
        <v>16</v>
      </c>
      <c r="Q6" s="3">
        <v>262</v>
      </c>
      <c r="R6">
        <v>221</v>
      </c>
      <c r="S6" s="7">
        <v>443000</v>
      </c>
      <c r="T6" s="4">
        <f t="shared" si="1"/>
        <v>22150</v>
      </c>
      <c r="U6" s="7">
        <v>502000</v>
      </c>
      <c r="V6" s="7">
        <v>396000</v>
      </c>
      <c r="W6" s="7">
        <v>385000</v>
      </c>
      <c r="X6" s="2">
        <f t="shared" si="2"/>
        <v>0.7669322709163346</v>
      </c>
      <c r="Y6" s="2">
        <f t="shared" si="3"/>
        <v>0.9722222222222222</v>
      </c>
      <c r="Z6" s="7">
        <f t="shared" si="4"/>
        <v>-58000</v>
      </c>
      <c r="AA6" s="3"/>
      <c r="AB6" s="7">
        <v>200</v>
      </c>
      <c r="AC6" t="s">
        <v>23</v>
      </c>
      <c r="AD6" s="4">
        <v>0.547945205479452</v>
      </c>
      <c r="AE6" s="4">
        <v>121.0958904109589</v>
      </c>
      <c r="AG6" s="9">
        <v>3231.36</v>
      </c>
      <c r="AH6" s="9">
        <f t="shared" si="5"/>
        <v>8.853041095890411</v>
      </c>
      <c r="AI6" s="9">
        <v>2319.4967671232876</v>
      </c>
      <c r="AJ6" s="9">
        <f t="shared" si="6"/>
        <v>2695</v>
      </c>
      <c r="AK6" s="9">
        <f t="shared" si="7"/>
        <v>216.8</v>
      </c>
      <c r="AL6" s="9">
        <f t="shared" si="8"/>
        <v>578.13143486</v>
      </c>
      <c r="AM6" s="7">
        <v>10000</v>
      </c>
      <c r="AN6" s="2">
        <v>0.0325</v>
      </c>
      <c r="AO6" s="4">
        <f t="shared" si="9"/>
        <v>12512.5</v>
      </c>
      <c r="AP6" s="4">
        <f t="shared" si="10"/>
        <v>-64293.02409239425</v>
      </c>
      <c r="AQ6" s="4">
        <f t="shared" si="11"/>
        <v>28443.024092394247</v>
      </c>
      <c r="AR6" t="s">
        <v>875</v>
      </c>
    </row>
    <row r="7" spans="1:44" ht="15">
      <c r="A7">
        <v>1170638</v>
      </c>
      <c r="B7" t="s">
        <v>21</v>
      </c>
      <c r="C7" t="s">
        <v>1402</v>
      </c>
      <c r="D7" t="s">
        <v>27</v>
      </c>
      <c r="E7" t="s">
        <v>757</v>
      </c>
      <c r="F7" t="s">
        <v>22</v>
      </c>
      <c r="G7">
        <v>1437</v>
      </c>
      <c r="H7">
        <v>1994</v>
      </c>
      <c r="I7">
        <v>3</v>
      </c>
      <c r="J7">
        <v>2</v>
      </c>
      <c r="K7">
        <v>2</v>
      </c>
      <c r="L7">
        <v>0</v>
      </c>
      <c r="M7" s="5">
        <v>44677</v>
      </c>
      <c r="N7" s="1">
        <v>44703</v>
      </c>
      <c r="O7" s="1">
        <v>44932</v>
      </c>
      <c r="P7" s="3">
        <f t="shared" si="0"/>
        <v>26</v>
      </c>
      <c r="Q7" s="3">
        <v>255</v>
      </c>
      <c r="R7">
        <v>190</v>
      </c>
      <c r="S7" s="7">
        <v>384100</v>
      </c>
      <c r="T7" s="4">
        <f t="shared" si="1"/>
        <v>19205</v>
      </c>
      <c r="U7" s="7">
        <v>425000</v>
      </c>
      <c r="V7" s="7">
        <v>346000</v>
      </c>
      <c r="W7" s="7">
        <v>327000</v>
      </c>
      <c r="X7" s="2">
        <f t="shared" si="2"/>
        <v>0.7694117647058824</v>
      </c>
      <c r="Y7" s="2">
        <f t="shared" si="3"/>
        <v>0.9450867052023122</v>
      </c>
      <c r="Z7" s="7">
        <f t="shared" si="4"/>
        <v>-57100</v>
      </c>
      <c r="AA7" s="3"/>
      <c r="AB7" s="7">
        <v>170</v>
      </c>
      <c r="AC7" t="s">
        <v>23</v>
      </c>
      <c r="AD7" s="4">
        <v>0.4657534246575342</v>
      </c>
      <c r="AE7" s="4">
        <v>88.4931506849315</v>
      </c>
      <c r="AG7" s="9">
        <v>3043.01</v>
      </c>
      <c r="AH7" s="9">
        <f t="shared" si="5"/>
        <v>8.337013698630138</v>
      </c>
      <c r="AI7" s="9">
        <v>2125.938493150685</v>
      </c>
      <c r="AJ7" s="9">
        <f t="shared" si="6"/>
        <v>2289</v>
      </c>
      <c r="AK7" s="9">
        <f t="shared" si="7"/>
        <v>182.36</v>
      </c>
      <c r="AL7" s="9">
        <f t="shared" si="8"/>
        <v>562.68517515</v>
      </c>
      <c r="AM7" s="7">
        <v>9000</v>
      </c>
      <c r="AN7" s="2">
        <v>0.0325</v>
      </c>
      <c r="AO7" s="4">
        <f t="shared" si="9"/>
        <v>10627.5</v>
      </c>
      <c r="AP7" s="4">
        <f t="shared" si="10"/>
        <v>-62770.97681898562</v>
      </c>
      <c r="AQ7" s="4">
        <f t="shared" si="11"/>
        <v>24875.976818985615</v>
      </c>
      <c r="AR7" t="s">
        <v>758</v>
      </c>
    </row>
    <row r="8" spans="1:44" ht="15">
      <c r="A8">
        <v>1173396</v>
      </c>
      <c r="B8" t="s">
        <v>21</v>
      </c>
      <c r="C8" t="s">
        <v>1162</v>
      </c>
      <c r="D8" t="s">
        <v>27</v>
      </c>
      <c r="E8" t="s">
        <v>301</v>
      </c>
      <c r="F8" t="s">
        <v>22</v>
      </c>
      <c r="G8">
        <v>2018</v>
      </c>
      <c r="H8">
        <v>2018</v>
      </c>
      <c r="I8">
        <v>3</v>
      </c>
      <c r="J8">
        <v>3</v>
      </c>
      <c r="K8">
        <v>2</v>
      </c>
      <c r="L8">
        <v>1</v>
      </c>
      <c r="M8" s="5">
        <v>44684</v>
      </c>
      <c r="N8" s="1">
        <v>44717</v>
      </c>
      <c r="O8" s="1">
        <v>44978</v>
      </c>
      <c r="P8" s="3">
        <f t="shared" si="0"/>
        <v>33</v>
      </c>
      <c r="Q8" s="3">
        <v>294</v>
      </c>
      <c r="R8">
        <v>218</v>
      </c>
      <c r="S8" s="7">
        <v>409400</v>
      </c>
      <c r="T8" s="4">
        <f t="shared" si="1"/>
        <v>20470</v>
      </c>
      <c r="U8" s="7">
        <v>471000</v>
      </c>
      <c r="V8" s="7">
        <v>363000</v>
      </c>
      <c r="W8" s="7">
        <v>358000</v>
      </c>
      <c r="X8" s="2">
        <f t="shared" si="2"/>
        <v>0.7600849256900213</v>
      </c>
      <c r="Y8" s="2">
        <f t="shared" si="3"/>
        <v>0.9862258953168044</v>
      </c>
      <c r="Z8" s="7">
        <f t="shared" si="4"/>
        <v>-51400</v>
      </c>
      <c r="AA8" s="3"/>
      <c r="AB8" s="7">
        <v>188</v>
      </c>
      <c r="AC8" t="s">
        <v>1421</v>
      </c>
      <c r="AD8" s="4">
        <v>1.5666666666666667</v>
      </c>
      <c r="AE8" s="4">
        <v>341.5333333333333</v>
      </c>
      <c r="AG8" s="9">
        <v>3215.84</v>
      </c>
      <c r="AH8" s="9">
        <f t="shared" si="5"/>
        <v>8.810520547945206</v>
      </c>
      <c r="AI8" s="9">
        <v>2590.2930410958907</v>
      </c>
      <c r="AJ8" s="9">
        <f t="shared" si="6"/>
        <v>2506</v>
      </c>
      <c r="AK8" s="9">
        <f t="shared" si="7"/>
        <v>203.23999999999998</v>
      </c>
      <c r="AL8" s="9">
        <f t="shared" si="8"/>
        <v>648.74290782</v>
      </c>
      <c r="AM8" s="7">
        <v>11743</v>
      </c>
      <c r="AN8" s="2">
        <v>0.0325</v>
      </c>
      <c r="AO8" s="4">
        <f t="shared" si="9"/>
        <v>11635</v>
      </c>
      <c r="AP8" s="4">
        <f t="shared" si="10"/>
        <v>-60597.80928224922</v>
      </c>
      <c r="AQ8" s="4">
        <f t="shared" si="11"/>
        <v>29667.809282249225</v>
      </c>
      <c r="AR8" t="s">
        <v>302</v>
      </c>
    </row>
    <row r="9" spans="1:44" ht="15">
      <c r="A9">
        <v>1170876</v>
      </c>
      <c r="B9" t="s">
        <v>21</v>
      </c>
      <c r="C9" t="s">
        <v>958</v>
      </c>
      <c r="D9" t="s">
        <v>172</v>
      </c>
      <c r="E9" t="s">
        <v>735</v>
      </c>
      <c r="F9" t="s">
        <v>22</v>
      </c>
      <c r="G9">
        <v>1910</v>
      </c>
      <c r="H9">
        <v>2002</v>
      </c>
      <c r="I9">
        <v>3</v>
      </c>
      <c r="J9">
        <v>2</v>
      </c>
      <c r="K9">
        <v>2</v>
      </c>
      <c r="L9">
        <v>0</v>
      </c>
      <c r="M9" s="5">
        <v>44679</v>
      </c>
      <c r="N9" s="1">
        <v>44704</v>
      </c>
      <c r="O9" s="1">
        <v>44923</v>
      </c>
      <c r="P9" s="3">
        <f t="shared" si="0"/>
        <v>25</v>
      </c>
      <c r="Q9" s="3">
        <v>244</v>
      </c>
      <c r="R9">
        <v>182</v>
      </c>
      <c r="S9" s="7">
        <v>407400</v>
      </c>
      <c r="T9" s="4">
        <f t="shared" si="1"/>
        <v>20370</v>
      </c>
      <c r="U9" s="7">
        <v>460000</v>
      </c>
      <c r="V9" s="7">
        <v>354000</v>
      </c>
      <c r="W9" s="7">
        <v>345000</v>
      </c>
      <c r="X9" s="2">
        <f t="shared" si="2"/>
        <v>0.75</v>
      </c>
      <c r="Y9" s="2">
        <f t="shared" si="3"/>
        <v>0.9745762711864406</v>
      </c>
      <c r="Z9" s="7">
        <f t="shared" si="4"/>
        <v>-62400</v>
      </c>
      <c r="AA9" s="3"/>
      <c r="AB9" s="7">
        <v>0</v>
      </c>
      <c r="AG9" s="9">
        <v>3200.77</v>
      </c>
      <c r="AH9" s="9">
        <f t="shared" si="5"/>
        <v>8.769232876712328</v>
      </c>
      <c r="AI9" s="9">
        <v>2139.692821917808</v>
      </c>
      <c r="AJ9" s="9">
        <f t="shared" si="6"/>
        <v>2415</v>
      </c>
      <c r="AK9" s="9">
        <f t="shared" si="7"/>
        <v>191.03999999999996</v>
      </c>
      <c r="AL9" s="9">
        <f t="shared" si="8"/>
        <v>538.41248132</v>
      </c>
      <c r="AM9" s="7">
        <v>1000</v>
      </c>
      <c r="AN9" s="2">
        <v>0.0325</v>
      </c>
      <c r="AO9" s="4">
        <f t="shared" si="9"/>
        <v>11212.5</v>
      </c>
      <c r="AP9" s="4">
        <f t="shared" si="10"/>
        <v>-59526.64530323781</v>
      </c>
      <c r="AQ9" s="4">
        <f t="shared" si="11"/>
        <v>17496.64530323781</v>
      </c>
      <c r="AR9" t="s">
        <v>736</v>
      </c>
    </row>
    <row r="10" spans="1:44" ht="15">
      <c r="A10">
        <v>1174858</v>
      </c>
      <c r="B10" t="s">
        <v>21</v>
      </c>
      <c r="C10" t="s">
        <v>1264</v>
      </c>
      <c r="D10" t="s">
        <v>24</v>
      </c>
      <c r="E10" t="s">
        <v>150</v>
      </c>
      <c r="F10" t="s">
        <v>22</v>
      </c>
      <c r="G10">
        <v>2624</v>
      </c>
      <c r="H10">
        <v>2016</v>
      </c>
      <c r="I10">
        <v>3</v>
      </c>
      <c r="J10">
        <v>4</v>
      </c>
      <c r="K10">
        <v>3</v>
      </c>
      <c r="L10">
        <v>1</v>
      </c>
      <c r="M10" s="5">
        <v>44707</v>
      </c>
      <c r="N10" s="1">
        <v>44724</v>
      </c>
      <c r="O10" s="1">
        <v>44931</v>
      </c>
      <c r="P10" s="3">
        <f t="shared" si="0"/>
        <v>17</v>
      </c>
      <c r="Q10" s="3">
        <v>224</v>
      </c>
      <c r="R10">
        <v>169</v>
      </c>
      <c r="S10" s="7">
        <v>441500</v>
      </c>
      <c r="T10" s="4">
        <f t="shared" si="1"/>
        <v>22075</v>
      </c>
      <c r="U10" s="7">
        <v>510000</v>
      </c>
      <c r="V10" s="7">
        <v>416000</v>
      </c>
      <c r="W10" s="7">
        <v>380000</v>
      </c>
      <c r="X10" s="2">
        <f t="shared" si="2"/>
        <v>0.7450980392156863</v>
      </c>
      <c r="Y10" s="2">
        <f t="shared" si="3"/>
        <v>0.9134615384615384</v>
      </c>
      <c r="Z10" s="7">
        <f t="shared" si="4"/>
        <v>-61500</v>
      </c>
      <c r="AA10" s="3"/>
      <c r="AB10" s="7">
        <v>30</v>
      </c>
      <c r="AC10" t="s">
        <v>1421</v>
      </c>
      <c r="AD10" s="4">
        <v>0.25</v>
      </c>
      <c r="AE10" s="4">
        <v>42.25</v>
      </c>
      <c r="AG10" s="9">
        <v>4125.33</v>
      </c>
      <c r="AH10" s="9">
        <f t="shared" si="5"/>
        <v>11.30227397260274</v>
      </c>
      <c r="AI10" s="9">
        <v>2531.7093698630138</v>
      </c>
      <c r="AJ10" s="9">
        <f t="shared" si="6"/>
        <v>2660</v>
      </c>
      <c r="AK10" s="9">
        <f t="shared" si="7"/>
        <v>212.4</v>
      </c>
      <c r="AL10" s="9">
        <f t="shared" si="8"/>
        <v>494.28031072</v>
      </c>
      <c r="AM10" s="7">
        <v>3000</v>
      </c>
      <c r="AN10" s="2">
        <v>0.025</v>
      </c>
      <c r="AO10" s="4">
        <f t="shared" si="9"/>
        <v>9500</v>
      </c>
      <c r="AP10" s="4">
        <f t="shared" si="10"/>
        <v>-57865.639680583015</v>
      </c>
      <c r="AQ10" s="4">
        <f t="shared" si="11"/>
        <v>18440.639680583015</v>
      </c>
      <c r="AR10" t="s">
        <v>756</v>
      </c>
    </row>
    <row r="11" spans="1:44" ht="15">
      <c r="A11">
        <v>1162546</v>
      </c>
      <c r="B11" t="s">
        <v>21</v>
      </c>
      <c r="C11" t="s">
        <v>1351</v>
      </c>
      <c r="D11" t="s">
        <v>27</v>
      </c>
      <c r="E11" t="s">
        <v>684</v>
      </c>
      <c r="F11" t="s">
        <v>22</v>
      </c>
      <c r="G11">
        <v>1312</v>
      </c>
      <c r="H11">
        <v>1944</v>
      </c>
      <c r="I11">
        <v>3</v>
      </c>
      <c r="J11">
        <v>1</v>
      </c>
      <c r="K11">
        <v>1</v>
      </c>
      <c r="L11">
        <v>0</v>
      </c>
      <c r="M11" s="5">
        <v>44623</v>
      </c>
      <c r="N11" s="1">
        <v>44659</v>
      </c>
      <c r="O11" s="1">
        <v>44904</v>
      </c>
      <c r="P11" s="3">
        <f t="shared" si="0"/>
        <v>36</v>
      </c>
      <c r="Q11" s="3">
        <v>281</v>
      </c>
      <c r="R11">
        <v>178</v>
      </c>
      <c r="S11" s="7">
        <v>156000</v>
      </c>
      <c r="T11" s="4">
        <f t="shared" si="1"/>
        <v>7800</v>
      </c>
      <c r="U11" s="7">
        <v>177000</v>
      </c>
      <c r="V11" s="7">
        <v>143000</v>
      </c>
      <c r="W11" s="7">
        <v>100000</v>
      </c>
      <c r="X11" s="2">
        <f t="shared" si="2"/>
        <v>0.5649717514124294</v>
      </c>
      <c r="Y11" s="2">
        <f t="shared" si="3"/>
        <v>0.6993006993006993</v>
      </c>
      <c r="Z11" s="7">
        <f t="shared" si="4"/>
        <v>-56000</v>
      </c>
      <c r="AA11" s="3"/>
      <c r="AB11" s="7">
        <v>0</v>
      </c>
      <c r="AG11" s="9">
        <v>1091.79</v>
      </c>
      <c r="AH11" s="9">
        <f t="shared" si="5"/>
        <v>2.991205479452055</v>
      </c>
      <c r="AI11" s="9">
        <v>840.5287397260274</v>
      </c>
      <c r="AJ11" s="9">
        <f t="shared" si="6"/>
        <v>700</v>
      </c>
      <c r="AK11" s="9">
        <f t="shared" si="7"/>
        <v>46.6</v>
      </c>
      <c r="AL11" s="9">
        <f t="shared" si="8"/>
        <v>620.05699693</v>
      </c>
      <c r="AM11" s="7">
        <v>0</v>
      </c>
      <c r="AN11" s="2">
        <v>0.025</v>
      </c>
      <c r="AO11" s="4">
        <f t="shared" si="9"/>
        <v>2500</v>
      </c>
      <c r="AP11" s="4">
        <f t="shared" si="10"/>
        <v>-52907.18573665602</v>
      </c>
      <c r="AQ11" s="4">
        <f t="shared" si="11"/>
        <v>4707.185736656027</v>
      </c>
      <c r="AR11" t="s">
        <v>685</v>
      </c>
    </row>
    <row r="12" spans="1:44" ht="15">
      <c r="A12">
        <v>1127725</v>
      </c>
      <c r="B12" t="s">
        <v>21</v>
      </c>
      <c r="C12" t="s">
        <v>1228</v>
      </c>
      <c r="D12" t="s">
        <v>823</v>
      </c>
      <c r="E12" t="s">
        <v>824</v>
      </c>
      <c r="F12" t="s">
        <v>22</v>
      </c>
      <c r="G12">
        <v>1377</v>
      </c>
      <c r="H12">
        <v>1963</v>
      </c>
      <c r="I12">
        <v>3</v>
      </c>
      <c r="J12">
        <v>2</v>
      </c>
      <c r="K12">
        <v>2</v>
      </c>
      <c r="L12">
        <v>0</v>
      </c>
      <c r="M12" s="5">
        <v>44371</v>
      </c>
      <c r="N12" s="1">
        <v>44432</v>
      </c>
      <c r="O12" s="1">
        <v>44956</v>
      </c>
      <c r="P12" s="3">
        <f t="shared" si="0"/>
        <v>61</v>
      </c>
      <c r="Q12" s="3">
        <v>585</v>
      </c>
      <c r="R12">
        <v>294</v>
      </c>
      <c r="S12" s="7">
        <v>212600</v>
      </c>
      <c r="T12" s="4">
        <f t="shared" si="1"/>
        <v>10630</v>
      </c>
      <c r="U12" s="7">
        <v>225000</v>
      </c>
      <c r="V12" s="7">
        <v>172000</v>
      </c>
      <c r="W12" s="7">
        <v>170000</v>
      </c>
      <c r="X12" s="2">
        <f t="shared" si="2"/>
        <v>0.7555555555555555</v>
      </c>
      <c r="Y12" s="2">
        <f t="shared" si="3"/>
        <v>0.9883720930232558</v>
      </c>
      <c r="Z12" s="7">
        <f t="shared" si="4"/>
        <v>-42600</v>
      </c>
      <c r="AA12" s="3"/>
      <c r="AB12" s="7">
        <v>0</v>
      </c>
      <c r="AG12" s="9">
        <v>2250.92</v>
      </c>
      <c r="AH12" s="9">
        <f t="shared" si="5"/>
        <v>6.166904109589042</v>
      </c>
      <c r="AI12" s="9">
        <v>3607.6389041095895</v>
      </c>
      <c r="AJ12" s="9">
        <f t="shared" si="6"/>
        <v>1190</v>
      </c>
      <c r="AK12" s="9">
        <f t="shared" si="7"/>
        <v>93.96</v>
      </c>
      <c r="AL12" s="9">
        <f t="shared" si="8"/>
        <v>1290.86599005</v>
      </c>
      <c r="AM12" s="7">
        <v>8300</v>
      </c>
      <c r="AN12" s="2">
        <v>0.025</v>
      </c>
      <c r="AO12" s="4">
        <f t="shared" si="9"/>
        <v>4250</v>
      </c>
      <c r="AP12" s="4">
        <f t="shared" si="10"/>
        <v>-50702.46489415959</v>
      </c>
      <c r="AQ12" s="4">
        <f t="shared" si="11"/>
        <v>18732.464894159588</v>
      </c>
      <c r="AR12" t="s">
        <v>825</v>
      </c>
    </row>
    <row r="13" spans="1:44" ht="15">
      <c r="A13">
        <v>1173554</v>
      </c>
      <c r="B13" t="s">
        <v>21</v>
      </c>
      <c r="C13" t="s">
        <v>1240</v>
      </c>
      <c r="D13" t="s">
        <v>27</v>
      </c>
      <c r="E13" t="s">
        <v>792</v>
      </c>
      <c r="F13" t="s">
        <v>22</v>
      </c>
      <c r="G13">
        <v>1774</v>
      </c>
      <c r="H13">
        <v>1987</v>
      </c>
      <c r="I13">
        <v>3</v>
      </c>
      <c r="J13">
        <v>2</v>
      </c>
      <c r="K13">
        <v>2</v>
      </c>
      <c r="L13">
        <v>0</v>
      </c>
      <c r="M13" s="5">
        <v>44687</v>
      </c>
      <c r="N13" s="1">
        <v>44718</v>
      </c>
      <c r="O13" s="1">
        <v>44946</v>
      </c>
      <c r="P13" s="3">
        <f t="shared" si="0"/>
        <v>31</v>
      </c>
      <c r="Q13" s="3">
        <v>259</v>
      </c>
      <c r="R13">
        <v>202</v>
      </c>
      <c r="S13" s="7">
        <v>361100</v>
      </c>
      <c r="T13" s="4">
        <f t="shared" si="1"/>
        <v>18055</v>
      </c>
      <c r="U13" s="7">
        <v>413000</v>
      </c>
      <c r="V13" s="7">
        <v>320000</v>
      </c>
      <c r="W13" s="7">
        <v>309500</v>
      </c>
      <c r="X13" s="2">
        <f t="shared" si="2"/>
        <v>0.7493946731234867</v>
      </c>
      <c r="Y13" s="2">
        <f t="shared" si="3"/>
        <v>0.9671875</v>
      </c>
      <c r="Z13" s="7">
        <f t="shared" si="4"/>
        <v>-51600</v>
      </c>
      <c r="AA13" s="3"/>
      <c r="AB13" s="7">
        <v>125</v>
      </c>
      <c r="AC13" t="s">
        <v>23</v>
      </c>
      <c r="AD13" s="4">
        <v>0.3424657534246575</v>
      </c>
      <c r="AE13" s="4">
        <v>69.17808219178082</v>
      </c>
      <c r="AG13" s="9">
        <v>4013.41</v>
      </c>
      <c r="AH13" s="9">
        <f t="shared" si="5"/>
        <v>10.995643835616438</v>
      </c>
      <c r="AI13" s="9">
        <v>2847.8717534246575</v>
      </c>
      <c r="AJ13" s="9">
        <f t="shared" si="6"/>
        <v>2166.5</v>
      </c>
      <c r="AK13" s="9">
        <f t="shared" si="7"/>
        <v>174.06</v>
      </c>
      <c r="AL13" s="9">
        <f t="shared" si="8"/>
        <v>571.51160927</v>
      </c>
      <c r="AM13" s="7">
        <v>1500</v>
      </c>
      <c r="AN13" s="2">
        <v>0.025</v>
      </c>
      <c r="AO13" s="4">
        <f t="shared" si="9"/>
        <v>7737.5</v>
      </c>
      <c r="AP13" s="4">
        <f t="shared" si="10"/>
        <v>-48611.621444886434</v>
      </c>
      <c r="AQ13" s="4">
        <f t="shared" si="11"/>
        <v>15066.62144488644</v>
      </c>
      <c r="AR13" t="s">
        <v>793</v>
      </c>
    </row>
    <row r="14" spans="1:44" ht="15">
      <c r="A14">
        <v>1177818</v>
      </c>
      <c r="B14" t="s">
        <v>21</v>
      </c>
      <c r="C14" t="s">
        <v>1306</v>
      </c>
      <c r="D14" t="s">
        <v>129</v>
      </c>
      <c r="E14" t="s">
        <v>869</v>
      </c>
      <c r="F14" t="s">
        <v>22</v>
      </c>
      <c r="G14">
        <v>1580</v>
      </c>
      <c r="H14">
        <v>1984</v>
      </c>
      <c r="I14">
        <v>3</v>
      </c>
      <c r="J14">
        <v>2</v>
      </c>
      <c r="K14">
        <v>2</v>
      </c>
      <c r="L14">
        <v>0</v>
      </c>
      <c r="M14" s="5">
        <v>44693</v>
      </c>
      <c r="N14" s="1">
        <v>44739</v>
      </c>
      <c r="O14" s="1">
        <v>44970</v>
      </c>
      <c r="P14" s="3">
        <f t="shared" si="0"/>
        <v>46</v>
      </c>
      <c r="Q14" s="3">
        <v>277</v>
      </c>
      <c r="R14">
        <v>210</v>
      </c>
      <c r="S14" s="8">
        <v>376800</v>
      </c>
      <c r="T14" s="4">
        <f t="shared" si="1"/>
        <v>18840</v>
      </c>
      <c r="U14" s="7">
        <v>440000</v>
      </c>
      <c r="V14" s="7">
        <v>344000</v>
      </c>
      <c r="W14" s="7">
        <v>323750</v>
      </c>
      <c r="X14" s="2">
        <f t="shared" si="2"/>
        <v>0.7357954545454546</v>
      </c>
      <c r="Y14" s="2">
        <f t="shared" si="3"/>
        <v>0.9411337209302325</v>
      </c>
      <c r="Z14" s="7">
        <f t="shared" si="4"/>
        <v>-53050</v>
      </c>
      <c r="AA14" s="3"/>
      <c r="AB14" s="7">
        <v>0</v>
      </c>
      <c r="AG14" s="9">
        <v>3346.12</v>
      </c>
      <c r="AH14" s="9">
        <f t="shared" si="5"/>
        <v>9.16745205479452</v>
      </c>
      <c r="AI14" s="9">
        <v>2539.384219178082</v>
      </c>
      <c r="AJ14" s="9">
        <f t="shared" si="6"/>
        <v>2266.25</v>
      </c>
      <c r="AK14" s="9">
        <f t="shared" si="7"/>
        <v>182.03000000000003</v>
      </c>
      <c r="AL14" s="9">
        <f t="shared" si="8"/>
        <v>611.23056281</v>
      </c>
      <c r="AM14" s="7">
        <v>0</v>
      </c>
      <c r="AN14" s="2">
        <v>0.025</v>
      </c>
      <c r="AO14" s="4">
        <f t="shared" si="9"/>
        <v>8093.75</v>
      </c>
      <c r="AP14" s="4">
        <f t="shared" si="10"/>
        <v>-47902.64478198808</v>
      </c>
      <c r="AQ14" s="4">
        <f t="shared" si="11"/>
        <v>13692.644781988081</v>
      </c>
      <c r="AR14" t="s">
        <v>870</v>
      </c>
    </row>
    <row r="15" spans="1:44" ht="15">
      <c r="A15">
        <v>1169295</v>
      </c>
      <c r="B15" t="s">
        <v>21</v>
      </c>
      <c r="C15" t="s">
        <v>937</v>
      </c>
      <c r="D15" t="s">
        <v>27</v>
      </c>
      <c r="E15" t="s">
        <v>337</v>
      </c>
      <c r="F15" t="s">
        <v>22</v>
      </c>
      <c r="G15">
        <v>1816</v>
      </c>
      <c r="H15">
        <v>1992</v>
      </c>
      <c r="I15">
        <v>4</v>
      </c>
      <c r="J15">
        <v>2</v>
      </c>
      <c r="K15">
        <v>2</v>
      </c>
      <c r="L15">
        <v>0</v>
      </c>
      <c r="M15" s="5">
        <v>44666</v>
      </c>
      <c r="N15" s="1">
        <v>44696</v>
      </c>
      <c r="O15" s="1">
        <v>44979</v>
      </c>
      <c r="P15" s="3">
        <f t="shared" si="0"/>
        <v>30</v>
      </c>
      <c r="Q15" s="3">
        <v>313</v>
      </c>
      <c r="R15">
        <v>232</v>
      </c>
      <c r="S15" s="7">
        <v>328500</v>
      </c>
      <c r="T15" s="4">
        <f t="shared" si="1"/>
        <v>16425</v>
      </c>
      <c r="U15" s="7">
        <v>377000</v>
      </c>
      <c r="V15" s="7">
        <v>296000</v>
      </c>
      <c r="W15" s="7">
        <v>284750</v>
      </c>
      <c r="X15" s="2">
        <f t="shared" si="2"/>
        <v>0.7553050397877984</v>
      </c>
      <c r="Y15" s="2">
        <f t="shared" si="3"/>
        <v>0.9619932432432432</v>
      </c>
      <c r="Z15" s="7">
        <f t="shared" si="4"/>
        <v>-43750</v>
      </c>
      <c r="AA15" s="3"/>
      <c r="AB15" s="7">
        <v>0</v>
      </c>
      <c r="AG15" s="9">
        <v>1429.87</v>
      </c>
      <c r="AH15" s="9">
        <f t="shared" si="5"/>
        <v>3.9174520547945204</v>
      </c>
      <c r="AI15" s="9">
        <v>1226.162493150685</v>
      </c>
      <c r="AJ15" s="9">
        <f t="shared" si="6"/>
        <v>1993.25</v>
      </c>
      <c r="AK15" s="9">
        <f t="shared" si="7"/>
        <v>162.35000000000002</v>
      </c>
      <c r="AL15" s="9">
        <f t="shared" si="8"/>
        <v>690.66846989</v>
      </c>
      <c r="AM15" s="7">
        <v>7797</v>
      </c>
      <c r="AN15" s="2">
        <v>0.025</v>
      </c>
      <c r="AO15" s="4">
        <f t="shared" si="9"/>
        <v>7118.75</v>
      </c>
      <c r="AP15" s="4">
        <f t="shared" si="10"/>
        <v>-46313.18096304068</v>
      </c>
      <c r="AQ15" s="4">
        <f t="shared" si="11"/>
        <v>18988.180963040686</v>
      </c>
      <c r="AR15" t="s">
        <v>338</v>
      </c>
    </row>
    <row r="16" spans="1:44" ht="15">
      <c r="A16">
        <v>1174868</v>
      </c>
      <c r="B16" t="s">
        <v>21</v>
      </c>
      <c r="C16" t="s">
        <v>1116</v>
      </c>
      <c r="D16" t="s">
        <v>129</v>
      </c>
      <c r="E16" t="s">
        <v>326</v>
      </c>
      <c r="F16" t="s">
        <v>22</v>
      </c>
      <c r="G16">
        <v>1786</v>
      </c>
      <c r="H16">
        <v>2013</v>
      </c>
      <c r="I16">
        <v>4</v>
      </c>
      <c r="J16">
        <v>2</v>
      </c>
      <c r="K16">
        <v>2</v>
      </c>
      <c r="L16">
        <v>0</v>
      </c>
      <c r="M16" s="5">
        <v>44707</v>
      </c>
      <c r="N16" s="1">
        <v>44725</v>
      </c>
      <c r="O16" s="1">
        <v>44979</v>
      </c>
      <c r="P16" s="3">
        <f t="shared" si="0"/>
        <v>18</v>
      </c>
      <c r="Q16" s="3">
        <v>272</v>
      </c>
      <c r="R16">
        <v>210</v>
      </c>
      <c r="S16" s="7">
        <v>451900</v>
      </c>
      <c r="T16" s="4">
        <f t="shared" si="1"/>
        <v>22595</v>
      </c>
      <c r="U16" s="7">
        <v>505000</v>
      </c>
      <c r="V16" s="7">
        <v>433000</v>
      </c>
      <c r="W16" s="7">
        <v>415000</v>
      </c>
      <c r="X16" s="2">
        <f t="shared" si="2"/>
        <v>0.8217821782178217</v>
      </c>
      <c r="Y16" s="2">
        <f t="shared" si="3"/>
        <v>0.9584295612009238</v>
      </c>
      <c r="Z16" s="7">
        <f t="shared" si="4"/>
        <v>-36900</v>
      </c>
      <c r="AA16" s="3"/>
      <c r="AB16" s="7">
        <v>50</v>
      </c>
      <c r="AC16" t="s">
        <v>23</v>
      </c>
      <c r="AD16" s="4">
        <v>0.136986301369863</v>
      </c>
      <c r="AE16" s="4">
        <v>28.767123287671232</v>
      </c>
      <c r="AG16" s="9">
        <v>3854.34</v>
      </c>
      <c r="AH16" s="9">
        <f t="shared" si="5"/>
        <v>10.559835616438356</v>
      </c>
      <c r="AI16" s="9">
        <v>2872.275287671233</v>
      </c>
      <c r="AJ16" s="9">
        <f t="shared" si="6"/>
        <v>2905</v>
      </c>
      <c r="AK16" s="9">
        <f t="shared" si="7"/>
        <v>243.24</v>
      </c>
      <c r="AL16" s="9">
        <f t="shared" si="8"/>
        <v>600.19752016</v>
      </c>
      <c r="AM16" s="7">
        <v>13000</v>
      </c>
      <c r="AN16" s="2">
        <v>0.025</v>
      </c>
      <c r="AO16" s="4">
        <f t="shared" si="9"/>
        <v>10375</v>
      </c>
      <c r="AP16" s="4">
        <f t="shared" si="10"/>
        <v>-44329.479931118905</v>
      </c>
      <c r="AQ16" s="4">
        <f t="shared" si="11"/>
        <v>30024.479931118905</v>
      </c>
      <c r="AR16" t="s">
        <v>327</v>
      </c>
    </row>
    <row r="17" spans="1:44" ht="15">
      <c r="A17">
        <v>1159377</v>
      </c>
      <c r="B17" t="s">
        <v>21</v>
      </c>
      <c r="C17" t="s">
        <v>1403</v>
      </c>
      <c r="D17" t="s">
        <v>27</v>
      </c>
      <c r="E17" t="s">
        <v>643</v>
      </c>
      <c r="F17" t="s">
        <v>22</v>
      </c>
      <c r="G17">
        <v>1686</v>
      </c>
      <c r="H17">
        <v>2002</v>
      </c>
      <c r="I17">
        <v>4</v>
      </c>
      <c r="J17">
        <v>2</v>
      </c>
      <c r="K17">
        <v>2</v>
      </c>
      <c r="L17">
        <v>0</v>
      </c>
      <c r="M17" s="5">
        <v>44630</v>
      </c>
      <c r="N17" s="1">
        <v>44642</v>
      </c>
      <c r="O17" s="1">
        <v>44967</v>
      </c>
      <c r="P17" s="3">
        <f t="shared" si="0"/>
        <v>12</v>
      </c>
      <c r="Q17" s="3">
        <v>337</v>
      </c>
      <c r="R17">
        <v>291</v>
      </c>
      <c r="S17" s="7">
        <v>397500</v>
      </c>
      <c r="T17" s="4">
        <f t="shared" si="1"/>
        <v>19875</v>
      </c>
      <c r="U17" s="7">
        <v>482000</v>
      </c>
      <c r="V17" s="7">
        <v>360000</v>
      </c>
      <c r="W17" s="7">
        <v>352000</v>
      </c>
      <c r="X17" s="2">
        <f t="shared" si="2"/>
        <v>0.7302904564315352</v>
      </c>
      <c r="Y17" s="2">
        <f t="shared" si="3"/>
        <v>0.9777777777777777</v>
      </c>
      <c r="Z17" s="7">
        <f t="shared" si="4"/>
        <v>-45500</v>
      </c>
      <c r="AA17" s="3"/>
      <c r="AB17" s="7">
        <v>170</v>
      </c>
      <c r="AC17" t="s">
        <v>23</v>
      </c>
      <c r="AD17" s="4">
        <v>0.4657534246575342</v>
      </c>
      <c r="AE17" s="4">
        <v>135.53424657534245</v>
      </c>
      <c r="AG17" s="9">
        <v>3987.02</v>
      </c>
      <c r="AH17" s="9">
        <f t="shared" si="5"/>
        <v>10.923342465753425</v>
      </c>
      <c r="AI17" s="9">
        <v>3681.166410958904</v>
      </c>
      <c r="AJ17" s="9">
        <f t="shared" si="6"/>
        <v>2464</v>
      </c>
      <c r="AK17" s="9">
        <f t="shared" si="7"/>
        <v>202</v>
      </c>
      <c r="AL17" s="9">
        <f t="shared" si="8"/>
        <v>743.62707461</v>
      </c>
      <c r="AM17" s="7">
        <v>0</v>
      </c>
      <c r="AN17" s="2">
        <v>0.0325</v>
      </c>
      <c r="AO17" s="4">
        <f t="shared" si="9"/>
        <v>11440</v>
      </c>
      <c r="AP17" s="4">
        <f t="shared" si="10"/>
        <v>-44291.327732144244</v>
      </c>
      <c r="AQ17" s="4">
        <f t="shared" si="11"/>
        <v>18666.327732144247</v>
      </c>
      <c r="AR17" t="s">
        <v>851</v>
      </c>
    </row>
    <row r="18" spans="1:44" ht="15">
      <c r="A18">
        <v>1168526</v>
      </c>
      <c r="B18" t="s">
        <v>21</v>
      </c>
      <c r="C18" t="s">
        <v>1015</v>
      </c>
      <c r="D18" t="s">
        <v>159</v>
      </c>
      <c r="E18" t="s">
        <v>689</v>
      </c>
      <c r="F18" t="s">
        <v>22</v>
      </c>
      <c r="G18">
        <v>2342</v>
      </c>
      <c r="H18">
        <v>2015</v>
      </c>
      <c r="I18">
        <v>4</v>
      </c>
      <c r="J18">
        <v>3</v>
      </c>
      <c r="K18">
        <v>3</v>
      </c>
      <c r="L18">
        <v>0</v>
      </c>
      <c r="M18" s="5">
        <v>44679</v>
      </c>
      <c r="N18" s="1">
        <v>44692</v>
      </c>
      <c r="O18" s="1">
        <v>44907</v>
      </c>
      <c r="P18" s="3">
        <f t="shared" si="0"/>
        <v>13</v>
      </c>
      <c r="Q18" s="3">
        <v>228</v>
      </c>
      <c r="R18">
        <v>185</v>
      </c>
      <c r="S18" s="7">
        <v>486800</v>
      </c>
      <c r="T18" s="4">
        <f t="shared" si="1"/>
        <v>24340</v>
      </c>
      <c r="U18" s="7">
        <v>561000</v>
      </c>
      <c r="V18" s="7">
        <v>453000</v>
      </c>
      <c r="W18" s="7">
        <v>453000</v>
      </c>
      <c r="X18" s="2">
        <f t="shared" si="2"/>
        <v>0.8074866310160428</v>
      </c>
      <c r="Y18" s="2">
        <f t="shared" si="3"/>
        <v>1</v>
      </c>
      <c r="Z18" s="7">
        <f t="shared" si="4"/>
        <v>-33800</v>
      </c>
      <c r="AA18" s="3"/>
      <c r="AB18" s="7">
        <v>175</v>
      </c>
      <c r="AC18" t="s">
        <v>1421</v>
      </c>
      <c r="AD18" s="4">
        <v>1.4583333333333333</v>
      </c>
      <c r="AE18" s="4">
        <v>269.79166666666663</v>
      </c>
      <c r="AG18" s="9">
        <v>3467</v>
      </c>
      <c r="AH18" s="9">
        <f t="shared" si="5"/>
        <v>9.498630136986302</v>
      </c>
      <c r="AI18" s="9">
        <v>2165.6876712328767</v>
      </c>
      <c r="AJ18" s="9">
        <f t="shared" si="6"/>
        <v>3171</v>
      </c>
      <c r="AK18" s="9">
        <f t="shared" si="7"/>
        <v>267.28</v>
      </c>
      <c r="AL18" s="9">
        <f t="shared" si="8"/>
        <v>503.10674484</v>
      </c>
      <c r="AM18" s="7">
        <v>15590</v>
      </c>
      <c r="AN18" s="2">
        <v>0.025</v>
      </c>
      <c r="AO18" s="4">
        <f t="shared" si="9"/>
        <v>11325</v>
      </c>
      <c r="AP18" s="4">
        <f t="shared" si="10"/>
        <v>-42751.86608273954</v>
      </c>
      <c r="AQ18" s="4">
        <f t="shared" si="11"/>
        <v>33291.86608273954</v>
      </c>
      <c r="AR18" t="s">
        <v>690</v>
      </c>
    </row>
    <row r="19" spans="1:44" ht="15">
      <c r="A19">
        <v>1162030</v>
      </c>
      <c r="B19" t="s">
        <v>21</v>
      </c>
      <c r="C19" t="s">
        <v>1318</v>
      </c>
      <c r="D19" t="s">
        <v>27</v>
      </c>
      <c r="E19" t="s">
        <v>769</v>
      </c>
      <c r="F19" t="s">
        <v>22</v>
      </c>
      <c r="G19">
        <v>2201</v>
      </c>
      <c r="H19">
        <v>2019</v>
      </c>
      <c r="I19">
        <v>4</v>
      </c>
      <c r="J19">
        <v>2</v>
      </c>
      <c r="K19">
        <v>2</v>
      </c>
      <c r="L19">
        <v>0</v>
      </c>
      <c r="M19" s="5">
        <v>44651</v>
      </c>
      <c r="N19" s="1">
        <v>44657</v>
      </c>
      <c r="O19" s="1">
        <v>44938</v>
      </c>
      <c r="P19" s="3">
        <f t="shared" si="0"/>
        <v>6</v>
      </c>
      <c r="Q19" s="3">
        <v>287</v>
      </c>
      <c r="R19">
        <v>257</v>
      </c>
      <c r="S19" s="7">
        <v>381700</v>
      </c>
      <c r="T19" s="4">
        <f t="shared" si="1"/>
        <v>19085</v>
      </c>
      <c r="U19" s="7">
        <v>435000</v>
      </c>
      <c r="V19" s="7">
        <v>374000</v>
      </c>
      <c r="W19" s="7">
        <v>340000</v>
      </c>
      <c r="X19" s="2">
        <f t="shared" si="2"/>
        <v>0.7816091954022989</v>
      </c>
      <c r="Y19" s="2">
        <f t="shared" si="3"/>
        <v>0.9090909090909091</v>
      </c>
      <c r="Z19" s="7">
        <f t="shared" si="4"/>
        <v>-41700</v>
      </c>
      <c r="AA19" s="3"/>
      <c r="AB19" s="7">
        <v>250</v>
      </c>
      <c r="AC19" t="s">
        <v>23</v>
      </c>
      <c r="AD19" s="4">
        <v>0.684931506849315</v>
      </c>
      <c r="AE19" s="4">
        <v>176.02739726027397</v>
      </c>
      <c r="AG19" s="9">
        <v>3434.08</v>
      </c>
      <c r="AH19" s="9">
        <f t="shared" si="5"/>
        <v>9.408438356164384</v>
      </c>
      <c r="AI19" s="9">
        <v>2700.221808219178</v>
      </c>
      <c r="AJ19" s="9">
        <f t="shared" si="6"/>
        <v>2380</v>
      </c>
      <c r="AK19" s="9">
        <f t="shared" si="7"/>
        <v>196.32</v>
      </c>
      <c r="AL19" s="9">
        <f t="shared" si="8"/>
        <v>633.29664811</v>
      </c>
      <c r="AM19" s="7">
        <v>800</v>
      </c>
      <c r="AN19" s="2">
        <v>0.0325</v>
      </c>
      <c r="AO19" s="4">
        <f t="shared" si="9"/>
        <v>11050</v>
      </c>
      <c r="AP19" s="4">
        <f t="shared" si="10"/>
        <v>-40550.86585358945</v>
      </c>
      <c r="AQ19" s="4">
        <f t="shared" si="11"/>
        <v>17935.86585358945</v>
      </c>
      <c r="AR19" t="s">
        <v>770</v>
      </c>
    </row>
    <row r="20" spans="1:44" ht="15">
      <c r="A20">
        <v>1177840</v>
      </c>
      <c r="B20" t="s">
        <v>21</v>
      </c>
      <c r="C20" t="s">
        <v>999</v>
      </c>
      <c r="D20" t="s">
        <v>172</v>
      </c>
      <c r="E20" t="s">
        <v>833</v>
      </c>
      <c r="F20" t="s">
        <v>22</v>
      </c>
      <c r="G20">
        <v>2266</v>
      </c>
      <c r="H20">
        <v>2006</v>
      </c>
      <c r="I20">
        <v>4</v>
      </c>
      <c r="J20">
        <v>3</v>
      </c>
      <c r="K20">
        <v>2</v>
      </c>
      <c r="L20">
        <v>1</v>
      </c>
      <c r="M20" s="5">
        <v>44706</v>
      </c>
      <c r="N20" s="1">
        <v>44739</v>
      </c>
      <c r="O20" s="1">
        <v>44957</v>
      </c>
      <c r="P20" s="3">
        <f t="shared" si="0"/>
        <v>33</v>
      </c>
      <c r="Q20" s="3">
        <v>251</v>
      </c>
      <c r="R20">
        <v>170</v>
      </c>
      <c r="S20" s="8">
        <v>378900</v>
      </c>
      <c r="T20" s="4">
        <f t="shared" si="1"/>
        <v>18945</v>
      </c>
      <c r="U20" s="7">
        <v>430000</v>
      </c>
      <c r="V20" s="7">
        <v>360000</v>
      </c>
      <c r="W20" s="7">
        <v>335000</v>
      </c>
      <c r="X20" s="2">
        <f t="shared" si="2"/>
        <v>0.7790697674418605</v>
      </c>
      <c r="Y20" s="2">
        <f t="shared" si="3"/>
        <v>0.9305555555555556</v>
      </c>
      <c r="Z20" s="7">
        <f t="shared" si="4"/>
        <v>-43900</v>
      </c>
      <c r="AA20" s="3"/>
      <c r="AB20" s="7">
        <v>0</v>
      </c>
      <c r="AG20" s="9">
        <v>5419.87</v>
      </c>
      <c r="AH20" s="9">
        <f t="shared" si="5"/>
        <v>14.848958904109589</v>
      </c>
      <c r="AI20" s="9">
        <v>3727.0886849315066</v>
      </c>
      <c r="AJ20" s="9">
        <f t="shared" si="6"/>
        <v>2345</v>
      </c>
      <c r="AK20" s="9">
        <f t="shared" si="7"/>
        <v>192.43999999999997</v>
      </c>
      <c r="AL20" s="9">
        <f t="shared" si="8"/>
        <v>553.85874103</v>
      </c>
      <c r="AM20" s="7">
        <v>0</v>
      </c>
      <c r="AN20" s="2">
        <v>0.025</v>
      </c>
      <c r="AO20" s="4">
        <f t="shared" si="9"/>
        <v>8375</v>
      </c>
      <c r="AP20" s="4">
        <f t="shared" si="10"/>
        <v>-40148.387425961504</v>
      </c>
      <c r="AQ20" s="4">
        <f t="shared" si="11"/>
        <v>15193.387425961506</v>
      </c>
      <c r="AR20" t="s">
        <v>834</v>
      </c>
    </row>
    <row r="21" spans="1:44" ht="15">
      <c r="A21">
        <v>1171852</v>
      </c>
      <c r="B21" t="s">
        <v>21</v>
      </c>
      <c r="C21" t="s">
        <v>1075</v>
      </c>
      <c r="D21" t="s">
        <v>24</v>
      </c>
      <c r="E21" t="s">
        <v>389</v>
      </c>
      <c r="F21" t="s">
        <v>22</v>
      </c>
      <c r="G21">
        <v>2288</v>
      </c>
      <c r="H21">
        <v>1986</v>
      </c>
      <c r="I21">
        <v>4</v>
      </c>
      <c r="J21">
        <v>3</v>
      </c>
      <c r="K21">
        <v>2</v>
      </c>
      <c r="L21">
        <v>1</v>
      </c>
      <c r="M21" s="5">
        <v>44663</v>
      </c>
      <c r="N21" s="1">
        <v>44708</v>
      </c>
      <c r="O21" s="1">
        <v>44978</v>
      </c>
      <c r="P21" s="3">
        <f t="shared" si="0"/>
        <v>45</v>
      </c>
      <c r="Q21" s="3">
        <v>315</v>
      </c>
      <c r="R21">
        <v>231</v>
      </c>
      <c r="S21" s="7">
        <v>410100</v>
      </c>
      <c r="T21" s="4">
        <f t="shared" si="1"/>
        <v>20505</v>
      </c>
      <c r="U21" s="7">
        <v>495000</v>
      </c>
      <c r="V21" s="7">
        <v>390000</v>
      </c>
      <c r="W21" s="7">
        <v>375000</v>
      </c>
      <c r="X21" s="2">
        <f t="shared" si="2"/>
        <v>0.7575757575757576</v>
      </c>
      <c r="Y21" s="2">
        <f t="shared" si="3"/>
        <v>0.9615384615384616</v>
      </c>
      <c r="Z21" s="7">
        <f t="shared" si="4"/>
        <v>-35100</v>
      </c>
      <c r="AA21" s="3"/>
      <c r="AB21" s="7">
        <v>0</v>
      </c>
      <c r="AG21" s="9">
        <v>3330.03</v>
      </c>
      <c r="AH21" s="9">
        <f t="shared" si="5"/>
        <v>9.1233698630137</v>
      </c>
      <c r="AI21" s="9">
        <v>2873.8615068493154</v>
      </c>
      <c r="AJ21" s="9">
        <f t="shared" si="6"/>
        <v>2625</v>
      </c>
      <c r="AK21" s="9">
        <f t="shared" si="7"/>
        <v>219.96</v>
      </c>
      <c r="AL21" s="9">
        <f t="shared" si="8"/>
        <v>695.08168695</v>
      </c>
      <c r="AM21" s="7">
        <v>5000</v>
      </c>
      <c r="AN21" s="2">
        <v>0.0325</v>
      </c>
      <c r="AO21" s="4">
        <f t="shared" si="9"/>
        <v>12187.5</v>
      </c>
      <c r="AP21" s="4">
        <f t="shared" si="10"/>
        <v>-38196.40319379931</v>
      </c>
      <c r="AQ21" s="4">
        <f t="shared" si="11"/>
        <v>23601.403193799313</v>
      </c>
      <c r="AR21" t="s">
        <v>390</v>
      </c>
    </row>
    <row r="22" spans="1:44" ht="15">
      <c r="A22">
        <v>1192328</v>
      </c>
      <c r="B22" t="s">
        <v>21</v>
      </c>
      <c r="C22" t="s">
        <v>1409</v>
      </c>
      <c r="D22" t="s">
        <v>27</v>
      </c>
      <c r="E22" t="s">
        <v>887</v>
      </c>
      <c r="F22" t="s">
        <v>22</v>
      </c>
      <c r="G22">
        <v>2673</v>
      </c>
      <c r="H22">
        <v>1986</v>
      </c>
      <c r="I22">
        <v>4</v>
      </c>
      <c r="J22">
        <v>3</v>
      </c>
      <c r="K22">
        <v>2</v>
      </c>
      <c r="L22">
        <v>1</v>
      </c>
      <c r="M22" s="5">
        <v>44797</v>
      </c>
      <c r="N22" s="1">
        <v>44822</v>
      </c>
      <c r="O22" s="1">
        <v>44971</v>
      </c>
      <c r="P22" s="3">
        <f t="shared" si="0"/>
        <v>25</v>
      </c>
      <c r="Q22" s="3">
        <v>174</v>
      </c>
      <c r="R22">
        <v>124</v>
      </c>
      <c r="S22" s="8">
        <v>489000</v>
      </c>
      <c r="T22" s="4">
        <f t="shared" si="1"/>
        <v>24450</v>
      </c>
      <c r="U22" s="7">
        <v>500000</v>
      </c>
      <c r="V22" s="7">
        <v>445000</v>
      </c>
      <c r="W22" s="7">
        <v>445000</v>
      </c>
      <c r="X22" s="2">
        <f t="shared" si="2"/>
        <v>0.89</v>
      </c>
      <c r="Y22" s="2">
        <f t="shared" si="3"/>
        <v>1</v>
      </c>
      <c r="Z22" s="7">
        <f t="shared" si="4"/>
        <v>-44000</v>
      </c>
      <c r="AA22" s="3"/>
      <c r="AB22" s="7">
        <v>423</v>
      </c>
      <c r="AC22" t="s">
        <v>23</v>
      </c>
      <c r="AD22" s="4">
        <v>1.158904109589041</v>
      </c>
      <c r="AE22" s="4">
        <v>143.7041095890411</v>
      </c>
      <c r="AG22" s="9">
        <v>2852.15</v>
      </c>
      <c r="AH22" s="9">
        <f t="shared" si="5"/>
        <v>7.814109589041096</v>
      </c>
      <c r="AI22" s="9">
        <v>1359.6550684931508</v>
      </c>
      <c r="AJ22" s="9">
        <f t="shared" si="6"/>
        <v>3115</v>
      </c>
      <c r="AK22" s="9">
        <f t="shared" si="7"/>
        <v>258.40000000000003</v>
      </c>
      <c r="AL22" s="9">
        <f t="shared" si="8"/>
        <v>383.94988422</v>
      </c>
      <c r="AM22" s="7">
        <v>0</v>
      </c>
      <c r="AN22" s="2">
        <v>0.025</v>
      </c>
      <c r="AO22" s="4">
        <f t="shared" si="9"/>
        <v>11125</v>
      </c>
      <c r="AP22" s="4">
        <f t="shared" si="10"/>
        <v>-35935.709062302194</v>
      </c>
      <c r="AQ22" s="4">
        <f t="shared" si="11"/>
        <v>16385.70906230219</v>
      </c>
      <c r="AR22" t="s">
        <v>888</v>
      </c>
    </row>
    <row r="23" spans="1:44" ht="15">
      <c r="A23">
        <v>1158744</v>
      </c>
      <c r="B23" t="s">
        <v>21</v>
      </c>
      <c r="C23" t="s">
        <v>1230</v>
      </c>
      <c r="D23" t="s">
        <v>163</v>
      </c>
      <c r="E23" t="s">
        <v>162</v>
      </c>
      <c r="F23" t="s">
        <v>22</v>
      </c>
      <c r="G23">
        <v>1417</v>
      </c>
      <c r="H23">
        <v>2003</v>
      </c>
      <c r="I23">
        <v>3</v>
      </c>
      <c r="J23">
        <v>2</v>
      </c>
      <c r="K23">
        <v>2</v>
      </c>
      <c r="L23">
        <v>0</v>
      </c>
      <c r="M23" s="5">
        <v>44622</v>
      </c>
      <c r="N23" s="1">
        <v>44637</v>
      </c>
      <c r="O23" s="1">
        <v>44972</v>
      </c>
      <c r="P23" s="3">
        <f t="shared" si="0"/>
        <v>15</v>
      </c>
      <c r="Q23" s="3">
        <v>350</v>
      </c>
      <c r="R23">
        <v>295</v>
      </c>
      <c r="S23" s="7">
        <v>315800</v>
      </c>
      <c r="T23" s="4">
        <f t="shared" si="1"/>
        <v>15790</v>
      </c>
      <c r="U23" s="7">
        <v>385000</v>
      </c>
      <c r="V23" s="7">
        <v>282000</v>
      </c>
      <c r="W23" s="7">
        <v>278000</v>
      </c>
      <c r="X23" s="2">
        <f t="shared" si="2"/>
        <v>0.7220779220779221</v>
      </c>
      <c r="Y23" s="2">
        <f t="shared" si="3"/>
        <v>0.9858156028368794</v>
      </c>
      <c r="Z23" s="7">
        <f t="shared" si="4"/>
        <v>-37800</v>
      </c>
      <c r="AA23" s="3"/>
      <c r="AB23" s="7">
        <v>0</v>
      </c>
      <c r="AG23" s="9">
        <v>3790.42</v>
      </c>
      <c r="AH23" s="9">
        <f t="shared" si="5"/>
        <v>10.384712328767124</v>
      </c>
      <c r="AI23" s="9">
        <v>3634.6493150684933</v>
      </c>
      <c r="AJ23" s="9">
        <f t="shared" si="6"/>
        <v>1946</v>
      </c>
      <c r="AK23" s="9">
        <f t="shared" si="7"/>
        <v>160.68</v>
      </c>
      <c r="AL23" s="9">
        <f t="shared" si="8"/>
        <v>772.3129855</v>
      </c>
      <c r="AM23" s="7">
        <v>0</v>
      </c>
      <c r="AN23" s="2">
        <v>0.025</v>
      </c>
      <c r="AO23" s="4">
        <f t="shared" si="9"/>
        <v>6950</v>
      </c>
      <c r="AP23" s="4">
        <f t="shared" si="10"/>
        <v>-35473.64230056849</v>
      </c>
      <c r="AQ23" s="4">
        <f t="shared" si="11"/>
        <v>13463.642300568492</v>
      </c>
      <c r="AR23" t="s">
        <v>884</v>
      </c>
    </row>
    <row r="24" spans="1:44" ht="15">
      <c r="A24">
        <v>1178560</v>
      </c>
      <c r="B24" t="s">
        <v>21</v>
      </c>
      <c r="C24" t="s">
        <v>1131</v>
      </c>
      <c r="D24" t="s">
        <v>27</v>
      </c>
      <c r="E24" t="s">
        <v>416</v>
      </c>
      <c r="F24" t="s">
        <v>22</v>
      </c>
      <c r="G24">
        <v>1648</v>
      </c>
      <c r="H24">
        <v>1997</v>
      </c>
      <c r="I24">
        <v>4</v>
      </c>
      <c r="J24">
        <v>2</v>
      </c>
      <c r="K24">
        <v>2</v>
      </c>
      <c r="L24">
        <v>0</v>
      </c>
      <c r="M24" s="5">
        <v>44734</v>
      </c>
      <c r="N24" s="1">
        <v>44742</v>
      </c>
      <c r="O24" s="1">
        <v>44943</v>
      </c>
      <c r="P24" s="3">
        <f t="shared" si="0"/>
        <v>8</v>
      </c>
      <c r="Q24" s="3">
        <v>209</v>
      </c>
      <c r="R24">
        <v>152</v>
      </c>
      <c r="S24" s="8">
        <v>336300</v>
      </c>
      <c r="T24" s="4">
        <f t="shared" si="1"/>
        <v>16815</v>
      </c>
      <c r="U24" s="7">
        <v>376000</v>
      </c>
      <c r="V24" s="7">
        <v>303000</v>
      </c>
      <c r="W24" s="7">
        <v>298000</v>
      </c>
      <c r="X24" s="2">
        <f t="shared" si="2"/>
        <v>0.7925531914893617</v>
      </c>
      <c r="Y24" s="2">
        <f t="shared" si="3"/>
        <v>0.9834983498349835</v>
      </c>
      <c r="Z24" s="7">
        <f t="shared" si="4"/>
        <v>-38300</v>
      </c>
      <c r="AA24" s="3"/>
      <c r="AB24" s="7">
        <v>110</v>
      </c>
      <c r="AC24" t="s">
        <v>1421</v>
      </c>
      <c r="AD24" s="4">
        <v>0.9166666666666666</v>
      </c>
      <c r="AE24" s="4">
        <v>139.33333333333331</v>
      </c>
      <c r="AG24" s="9">
        <v>3781.09</v>
      </c>
      <c r="AH24" s="9">
        <f t="shared" si="5"/>
        <v>10.359150684931507</v>
      </c>
      <c r="AI24" s="9">
        <v>2165.062493150685</v>
      </c>
      <c r="AJ24" s="9">
        <f t="shared" si="6"/>
        <v>2086</v>
      </c>
      <c r="AK24" s="9">
        <f t="shared" si="7"/>
        <v>172.48000000000002</v>
      </c>
      <c r="AL24" s="9">
        <f t="shared" si="8"/>
        <v>461.18118277</v>
      </c>
      <c r="AM24" s="7">
        <v>100</v>
      </c>
      <c r="AN24" s="2">
        <v>0.025</v>
      </c>
      <c r="AO24" s="4">
        <f t="shared" si="9"/>
        <v>7450</v>
      </c>
      <c r="AP24" s="4">
        <f t="shared" si="10"/>
        <v>-34059.057009254015</v>
      </c>
      <c r="AQ24" s="4">
        <f t="shared" si="11"/>
        <v>12574.057009254018</v>
      </c>
      <c r="AR24" t="s">
        <v>781</v>
      </c>
    </row>
    <row r="25" spans="1:44" ht="15">
      <c r="A25">
        <v>1172563</v>
      </c>
      <c r="B25" t="s">
        <v>21</v>
      </c>
      <c r="C25" t="s">
        <v>972</v>
      </c>
      <c r="D25" t="s">
        <v>27</v>
      </c>
      <c r="E25" t="s">
        <v>881</v>
      </c>
      <c r="F25" t="s">
        <v>22</v>
      </c>
      <c r="G25">
        <v>1818</v>
      </c>
      <c r="H25">
        <v>2015</v>
      </c>
      <c r="I25">
        <v>4</v>
      </c>
      <c r="J25">
        <v>2</v>
      </c>
      <c r="K25">
        <v>2</v>
      </c>
      <c r="L25">
        <v>0</v>
      </c>
      <c r="M25" s="5">
        <v>44684</v>
      </c>
      <c r="N25" s="1">
        <v>44713</v>
      </c>
      <c r="O25" s="1">
        <v>44972</v>
      </c>
      <c r="P25" s="3">
        <f t="shared" si="0"/>
        <v>29</v>
      </c>
      <c r="Q25" s="3">
        <v>288</v>
      </c>
      <c r="R25">
        <v>213</v>
      </c>
      <c r="S25" s="7">
        <v>393700</v>
      </c>
      <c r="T25" s="4">
        <f t="shared" si="1"/>
        <v>19685</v>
      </c>
      <c r="U25" s="7">
        <v>452000</v>
      </c>
      <c r="V25" s="7">
        <v>379000</v>
      </c>
      <c r="W25" s="7">
        <v>370000</v>
      </c>
      <c r="X25" s="2">
        <f t="shared" si="2"/>
        <v>0.8185840707964602</v>
      </c>
      <c r="Y25" s="2">
        <f t="shared" si="3"/>
        <v>0.9762532981530343</v>
      </c>
      <c r="Z25" s="7">
        <f t="shared" si="4"/>
        <v>-23700</v>
      </c>
      <c r="AA25" s="3"/>
      <c r="AB25" s="7">
        <v>470</v>
      </c>
      <c r="AC25" t="s">
        <v>23</v>
      </c>
      <c r="AD25" s="4">
        <v>1.2876712328767124</v>
      </c>
      <c r="AE25" s="4">
        <v>274.2739726027397</v>
      </c>
      <c r="AG25" s="9">
        <v>3064.22</v>
      </c>
      <c r="AH25" s="9">
        <f t="shared" si="5"/>
        <v>8.395123287671233</v>
      </c>
      <c r="AI25" s="9">
        <v>2417.7955068493147</v>
      </c>
      <c r="AJ25" s="9">
        <f t="shared" si="6"/>
        <v>2590</v>
      </c>
      <c r="AK25" s="9">
        <f t="shared" si="7"/>
        <v>221.51999999999998</v>
      </c>
      <c r="AL25" s="9">
        <f t="shared" si="8"/>
        <v>635.50325664</v>
      </c>
      <c r="AM25" s="7">
        <v>11800</v>
      </c>
      <c r="AN25" s="2">
        <v>0.0325</v>
      </c>
      <c r="AO25" s="4">
        <f t="shared" si="9"/>
        <v>12025</v>
      </c>
      <c r="AP25" s="4">
        <f t="shared" si="10"/>
        <v>-33979.092736092054</v>
      </c>
      <c r="AQ25" s="4">
        <f t="shared" si="11"/>
        <v>29964.092736092054</v>
      </c>
      <c r="AR25" t="s">
        <v>882</v>
      </c>
    </row>
    <row r="26" spans="1:44" ht="15">
      <c r="A26">
        <v>1178193</v>
      </c>
      <c r="B26" t="s">
        <v>21</v>
      </c>
      <c r="C26" t="s">
        <v>1305</v>
      </c>
      <c r="D26" t="s">
        <v>27</v>
      </c>
      <c r="E26" t="s">
        <v>845</v>
      </c>
      <c r="F26" t="s">
        <v>22</v>
      </c>
      <c r="G26">
        <v>1592</v>
      </c>
      <c r="H26">
        <v>1962</v>
      </c>
      <c r="I26">
        <v>3</v>
      </c>
      <c r="J26">
        <v>2</v>
      </c>
      <c r="K26">
        <v>2</v>
      </c>
      <c r="L26">
        <v>0</v>
      </c>
      <c r="M26" s="5">
        <v>44725</v>
      </c>
      <c r="N26" s="1">
        <v>44741</v>
      </c>
      <c r="O26" s="1">
        <v>44966</v>
      </c>
      <c r="P26" s="3">
        <f t="shared" si="0"/>
        <v>16</v>
      </c>
      <c r="Q26" s="3">
        <v>241</v>
      </c>
      <c r="R26">
        <v>197</v>
      </c>
      <c r="S26" s="8">
        <v>320600</v>
      </c>
      <c r="T26" s="4">
        <f t="shared" si="1"/>
        <v>16030</v>
      </c>
      <c r="U26" s="7">
        <v>361000</v>
      </c>
      <c r="V26" s="7">
        <v>296000</v>
      </c>
      <c r="W26" s="7">
        <v>284000</v>
      </c>
      <c r="X26" s="2">
        <f t="shared" si="2"/>
        <v>0.7867036011080333</v>
      </c>
      <c r="Y26" s="2">
        <f t="shared" si="3"/>
        <v>0.9594594594594594</v>
      </c>
      <c r="Z26" s="7">
        <f t="shared" si="4"/>
        <v>-36600</v>
      </c>
      <c r="AA26" s="3"/>
      <c r="AB26" s="7">
        <v>0</v>
      </c>
      <c r="AG26" s="9">
        <v>2781.29</v>
      </c>
      <c r="AH26" s="9">
        <f t="shared" si="5"/>
        <v>7.619972602739726</v>
      </c>
      <c r="AI26" s="9">
        <v>1836.413397260274</v>
      </c>
      <c r="AJ26" s="9">
        <f t="shared" si="6"/>
        <v>1988</v>
      </c>
      <c r="AK26" s="9">
        <f t="shared" si="7"/>
        <v>164.76</v>
      </c>
      <c r="AL26" s="9">
        <f t="shared" si="8"/>
        <v>531.79265573</v>
      </c>
      <c r="AM26" s="7">
        <v>1200</v>
      </c>
      <c r="AN26" s="2">
        <v>0.025</v>
      </c>
      <c r="AO26" s="4">
        <f t="shared" si="9"/>
        <v>7100</v>
      </c>
      <c r="AP26" s="4">
        <f t="shared" si="10"/>
        <v>-33390.966052990276</v>
      </c>
      <c r="AQ26" s="4">
        <f t="shared" si="11"/>
        <v>12820.966052990274</v>
      </c>
      <c r="AR26" t="s">
        <v>846</v>
      </c>
    </row>
    <row r="27" spans="1:44" ht="15">
      <c r="A27">
        <v>1174549</v>
      </c>
      <c r="B27" t="s">
        <v>21</v>
      </c>
      <c r="C27" t="s">
        <v>1016</v>
      </c>
      <c r="D27" t="s">
        <v>27</v>
      </c>
      <c r="E27" t="s">
        <v>116</v>
      </c>
      <c r="F27" t="s">
        <v>22</v>
      </c>
      <c r="G27">
        <v>3027</v>
      </c>
      <c r="H27">
        <v>2006</v>
      </c>
      <c r="I27">
        <v>5</v>
      </c>
      <c r="J27">
        <v>3</v>
      </c>
      <c r="K27">
        <v>3</v>
      </c>
      <c r="L27">
        <v>0</v>
      </c>
      <c r="M27" s="5">
        <v>44706</v>
      </c>
      <c r="N27" s="1">
        <v>44722</v>
      </c>
      <c r="O27" s="1">
        <v>44953</v>
      </c>
      <c r="P27" s="3">
        <f t="shared" si="0"/>
        <v>16</v>
      </c>
      <c r="Q27" s="3">
        <v>247</v>
      </c>
      <c r="R27">
        <v>187</v>
      </c>
      <c r="S27" s="7">
        <v>359300</v>
      </c>
      <c r="T27" s="4">
        <f t="shared" si="1"/>
        <v>17965</v>
      </c>
      <c r="U27" s="7">
        <v>410000</v>
      </c>
      <c r="V27" s="7">
        <v>339000</v>
      </c>
      <c r="W27" s="7">
        <v>323000</v>
      </c>
      <c r="X27" s="2">
        <f t="shared" si="2"/>
        <v>0.7878048780487805</v>
      </c>
      <c r="Y27" s="2">
        <f t="shared" si="3"/>
        <v>0.9528023598820059</v>
      </c>
      <c r="Z27" s="7">
        <f t="shared" si="4"/>
        <v>-36300</v>
      </c>
      <c r="AA27" s="3"/>
      <c r="AB27" s="7">
        <v>175</v>
      </c>
      <c r="AC27" t="s">
        <v>1421</v>
      </c>
      <c r="AD27" s="4">
        <v>1.4583333333333333</v>
      </c>
      <c r="AE27" s="4">
        <v>272.7083333333333</v>
      </c>
      <c r="AG27" s="9">
        <v>4536.06</v>
      </c>
      <c r="AH27" s="9">
        <f t="shared" si="5"/>
        <v>12.427561643835617</v>
      </c>
      <c r="AI27" s="9">
        <v>3069.6077260273973</v>
      </c>
      <c r="AJ27" s="9">
        <f t="shared" si="6"/>
        <v>2261</v>
      </c>
      <c r="AK27" s="9">
        <f t="shared" si="7"/>
        <v>188.28000000000003</v>
      </c>
      <c r="AL27" s="9">
        <f t="shared" si="8"/>
        <v>545.03230691</v>
      </c>
      <c r="AM27" s="7">
        <v>0</v>
      </c>
      <c r="AN27" s="2">
        <v>0.025</v>
      </c>
      <c r="AO27" s="4">
        <f t="shared" si="9"/>
        <v>8075</v>
      </c>
      <c r="AP27" s="4">
        <f t="shared" si="10"/>
        <v>-32746.62836627073</v>
      </c>
      <c r="AQ27" s="4">
        <f t="shared" si="11"/>
        <v>14411.62836627073</v>
      </c>
      <c r="AR27" t="s">
        <v>827</v>
      </c>
    </row>
    <row r="28" spans="1:44" ht="15">
      <c r="A28">
        <v>1164042</v>
      </c>
      <c r="B28" t="s">
        <v>21</v>
      </c>
      <c r="C28" t="s">
        <v>1117</v>
      </c>
      <c r="D28" t="s">
        <v>24</v>
      </c>
      <c r="E28" t="s">
        <v>292</v>
      </c>
      <c r="F28" t="s">
        <v>22</v>
      </c>
      <c r="G28">
        <v>1713</v>
      </c>
      <c r="H28">
        <v>1990</v>
      </c>
      <c r="I28">
        <v>3</v>
      </c>
      <c r="J28">
        <v>2</v>
      </c>
      <c r="K28">
        <v>2</v>
      </c>
      <c r="L28">
        <v>0</v>
      </c>
      <c r="M28" s="5">
        <v>44624</v>
      </c>
      <c r="N28" s="1">
        <v>44669</v>
      </c>
      <c r="O28" s="1">
        <v>44946</v>
      </c>
      <c r="P28" s="3">
        <f t="shared" si="0"/>
        <v>45</v>
      </c>
      <c r="Q28" s="3">
        <v>322</v>
      </c>
      <c r="R28">
        <v>239</v>
      </c>
      <c r="S28" s="7">
        <v>323300</v>
      </c>
      <c r="T28" s="4">
        <f t="shared" si="1"/>
        <v>16165</v>
      </c>
      <c r="U28" s="7">
        <v>385000</v>
      </c>
      <c r="V28" s="7">
        <v>304000</v>
      </c>
      <c r="W28" s="7">
        <v>304000</v>
      </c>
      <c r="X28" s="2">
        <f t="shared" si="2"/>
        <v>0.7896103896103897</v>
      </c>
      <c r="Y28" s="2">
        <f t="shared" si="3"/>
        <v>1</v>
      </c>
      <c r="Z28" s="7">
        <f t="shared" si="4"/>
        <v>-19300</v>
      </c>
      <c r="AA28" s="3"/>
      <c r="AB28" s="7">
        <v>50</v>
      </c>
      <c r="AC28" t="s">
        <v>1421</v>
      </c>
      <c r="AD28" s="4">
        <v>0.4166666666666667</v>
      </c>
      <c r="AE28" s="4">
        <v>99.58333333333334</v>
      </c>
      <c r="AG28" s="9">
        <v>1256.03</v>
      </c>
      <c r="AH28" s="9">
        <f t="shared" si="5"/>
        <v>3.441178082191781</v>
      </c>
      <c r="AI28" s="9">
        <v>1108.0593424657534</v>
      </c>
      <c r="AJ28" s="9">
        <f t="shared" si="6"/>
        <v>2128</v>
      </c>
      <c r="AK28" s="9">
        <f t="shared" si="7"/>
        <v>183.68</v>
      </c>
      <c r="AL28" s="9">
        <f t="shared" si="8"/>
        <v>710.52794666</v>
      </c>
      <c r="AM28" s="7">
        <v>15000</v>
      </c>
      <c r="AN28" s="2">
        <v>0.025</v>
      </c>
      <c r="AO28" s="4">
        <f t="shared" si="9"/>
        <v>7600</v>
      </c>
      <c r="AP28" s="4">
        <f t="shared" si="10"/>
        <v>-29964.85062245909</v>
      </c>
      <c r="AQ28" s="4">
        <f t="shared" si="11"/>
        <v>26829.850622459086</v>
      </c>
      <c r="AR28" t="s">
        <v>800</v>
      </c>
    </row>
    <row r="29" spans="1:44" ht="15">
      <c r="A29">
        <v>1164773</v>
      </c>
      <c r="B29" t="s">
        <v>21</v>
      </c>
      <c r="C29" t="s">
        <v>1363</v>
      </c>
      <c r="D29" t="s">
        <v>27</v>
      </c>
      <c r="E29" t="s">
        <v>867</v>
      </c>
      <c r="F29" t="s">
        <v>22</v>
      </c>
      <c r="G29">
        <v>1271</v>
      </c>
      <c r="H29">
        <v>1957</v>
      </c>
      <c r="I29">
        <v>2</v>
      </c>
      <c r="J29">
        <v>2</v>
      </c>
      <c r="K29">
        <v>1</v>
      </c>
      <c r="L29">
        <v>1</v>
      </c>
      <c r="M29" s="5">
        <v>44657</v>
      </c>
      <c r="N29" s="1">
        <v>44672</v>
      </c>
      <c r="O29" s="1">
        <v>44970</v>
      </c>
      <c r="P29" s="3">
        <f t="shared" si="0"/>
        <v>15</v>
      </c>
      <c r="Q29" s="3">
        <v>313</v>
      </c>
      <c r="R29">
        <v>116</v>
      </c>
      <c r="S29" s="7">
        <v>231700</v>
      </c>
      <c r="T29" s="4">
        <f t="shared" si="1"/>
        <v>11585</v>
      </c>
      <c r="U29" s="7">
        <v>257000</v>
      </c>
      <c r="V29" s="7">
        <v>228000</v>
      </c>
      <c r="W29" s="7">
        <v>212500</v>
      </c>
      <c r="X29" s="2">
        <f t="shared" si="2"/>
        <v>0.8268482490272373</v>
      </c>
      <c r="Y29" s="2">
        <f t="shared" si="3"/>
        <v>0.9320175438596491</v>
      </c>
      <c r="Z29" s="7">
        <f t="shared" si="4"/>
        <v>-19200</v>
      </c>
      <c r="AA29" s="3"/>
      <c r="AB29" s="7">
        <v>0</v>
      </c>
      <c r="AG29" s="9">
        <v>2787.11</v>
      </c>
      <c r="AH29" s="9">
        <f t="shared" si="5"/>
        <v>7.635917808219179</v>
      </c>
      <c r="AI29" s="9">
        <v>2390.0422739726027</v>
      </c>
      <c r="AJ29" s="9">
        <f t="shared" si="6"/>
        <v>1487.5</v>
      </c>
      <c r="AK29" s="9">
        <f t="shared" si="7"/>
        <v>128.82</v>
      </c>
      <c r="AL29" s="9">
        <f t="shared" si="8"/>
        <v>690.66846989</v>
      </c>
      <c r="AM29" s="7">
        <v>11794</v>
      </c>
      <c r="AN29" s="2">
        <v>0.025</v>
      </c>
      <c r="AO29" s="4">
        <f t="shared" si="9"/>
        <v>5312.5</v>
      </c>
      <c r="AP29" s="4">
        <f t="shared" si="10"/>
        <v>-29418.530743862604</v>
      </c>
      <c r="AQ29" s="4">
        <f t="shared" si="11"/>
        <v>21803.530743862604</v>
      </c>
      <c r="AR29" t="s">
        <v>868</v>
      </c>
    </row>
    <row r="30" spans="1:44" ht="15">
      <c r="A30">
        <v>1180350</v>
      </c>
      <c r="B30" t="s">
        <v>21</v>
      </c>
      <c r="C30" t="s">
        <v>965</v>
      </c>
      <c r="D30" t="s">
        <v>27</v>
      </c>
      <c r="E30" t="s">
        <v>307</v>
      </c>
      <c r="F30" t="s">
        <v>32</v>
      </c>
      <c r="G30">
        <v>1878</v>
      </c>
      <c r="H30">
        <v>2004</v>
      </c>
      <c r="I30">
        <v>3</v>
      </c>
      <c r="J30">
        <v>3</v>
      </c>
      <c r="K30">
        <v>2</v>
      </c>
      <c r="L30">
        <v>1</v>
      </c>
      <c r="M30" s="5">
        <v>44740</v>
      </c>
      <c r="N30" s="1">
        <v>44753</v>
      </c>
      <c r="O30" s="1">
        <v>44979</v>
      </c>
      <c r="P30" s="3">
        <f t="shared" si="0"/>
        <v>13</v>
      </c>
      <c r="Q30" s="3">
        <v>239</v>
      </c>
      <c r="R30">
        <v>194</v>
      </c>
      <c r="S30" s="8">
        <v>369100</v>
      </c>
      <c r="T30" s="4">
        <f t="shared" si="1"/>
        <v>18455</v>
      </c>
      <c r="U30" s="7">
        <v>412000</v>
      </c>
      <c r="V30" s="7">
        <v>348000</v>
      </c>
      <c r="W30" s="7">
        <v>336000</v>
      </c>
      <c r="X30" s="2">
        <f t="shared" si="2"/>
        <v>0.8155339805825242</v>
      </c>
      <c r="Y30" s="2">
        <f t="shared" si="3"/>
        <v>0.9655172413793104</v>
      </c>
      <c r="Z30" s="3">
        <f t="shared" si="4"/>
        <v>-33100</v>
      </c>
      <c r="AA30" s="3"/>
      <c r="AB30" s="7">
        <v>200</v>
      </c>
      <c r="AC30" t="s">
        <v>1420</v>
      </c>
      <c r="AD30" s="4">
        <v>6.666666666666667</v>
      </c>
      <c r="AE30" s="4">
        <v>1293.3333333333335</v>
      </c>
      <c r="AG30" s="9">
        <v>2931.23</v>
      </c>
      <c r="AH30" s="9">
        <f t="shared" si="5"/>
        <v>8.03076712328767</v>
      </c>
      <c r="AI30" s="9">
        <v>1919.3533424657533</v>
      </c>
      <c r="AJ30" s="9">
        <f t="shared" si="6"/>
        <v>2352</v>
      </c>
      <c r="AK30" s="9">
        <f t="shared" si="7"/>
        <v>197.36</v>
      </c>
      <c r="AL30" s="9">
        <f t="shared" si="8"/>
        <v>527.37943867</v>
      </c>
      <c r="AM30" s="7"/>
      <c r="AN30" s="2">
        <v>0.025</v>
      </c>
      <c r="AO30" s="4">
        <f t="shared" si="9"/>
        <v>8400</v>
      </c>
      <c r="AP30" s="4">
        <f t="shared" si="10"/>
        <v>-29334.426114469086</v>
      </c>
      <c r="AQ30" s="4">
        <f t="shared" si="11"/>
        <v>14689.426114469086</v>
      </c>
      <c r="AR30" t="s">
        <v>308</v>
      </c>
    </row>
    <row r="31" spans="1:44" ht="15">
      <c r="A31">
        <v>1173569</v>
      </c>
      <c r="B31" t="s">
        <v>21</v>
      </c>
      <c r="C31" t="s">
        <v>1063</v>
      </c>
      <c r="D31" t="s">
        <v>27</v>
      </c>
      <c r="E31" t="s">
        <v>141</v>
      </c>
      <c r="F31" t="s">
        <v>22</v>
      </c>
      <c r="G31">
        <v>1970</v>
      </c>
      <c r="H31">
        <v>1985</v>
      </c>
      <c r="I31">
        <v>4</v>
      </c>
      <c r="J31">
        <v>2</v>
      </c>
      <c r="K31">
        <v>2</v>
      </c>
      <c r="L31">
        <v>0</v>
      </c>
      <c r="M31" s="5">
        <v>44656</v>
      </c>
      <c r="N31" s="1">
        <v>44718</v>
      </c>
      <c r="O31" s="1">
        <v>44924</v>
      </c>
      <c r="P31" s="3">
        <f t="shared" si="0"/>
        <v>62</v>
      </c>
      <c r="Q31" s="3">
        <v>268</v>
      </c>
      <c r="R31">
        <v>166</v>
      </c>
      <c r="S31" s="7">
        <v>345000</v>
      </c>
      <c r="T31" s="4">
        <f t="shared" si="1"/>
        <v>17250</v>
      </c>
      <c r="U31" s="7">
        <v>436000</v>
      </c>
      <c r="V31" s="7">
        <v>354000</v>
      </c>
      <c r="W31" s="7">
        <v>322000</v>
      </c>
      <c r="X31" s="2">
        <f t="shared" si="2"/>
        <v>0.7385321100917431</v>
      </c>
      <c r="Y31" s="2">
        <f t="shared" si="3"/>
        <v>0.9096045197740112</v>
      </c>
      <c r="Z31" s="7">
        <f t="shared" si="4"/>
        <v>-23000</v>
      </c>
      <c r="AA31" s="3"/>
      <c r="AB31" s="7">
        <v>0</v>
      </c>
      <c r="AG31" s="9">
        <v>3604.1</v>
      </c>
      <c r="AH31" s="9">
        <f t="shared" si="5"/>
        <v>9.874246575342465</v>
      </c>
      <c r="AI31" s="9">
        <v>2646.2980821917804</v>
      </c>
      <c r="AJ31" s="9">
        <f t="shared" si="6"/>
        <v>2254</v>
      </c>
      <c r="AK31" s="9">
        <f t="shared" si="7"/>
        <v>193</v>
      </c>
      <c r="AL31" s="9">
        <f t="shared" si="8"/>
        <v>591.37108604</v>
      </c>
      <c r="AM31" s="7">
        <v>9500</v>
      </c>
      <c r="AN31" s="2">
        <v>0.025</v>
      </c>
      <c r="AO31" s="4">
        <f t="shared" si="9"/>
        <v>8050</v>
      </c>
      <c r="AP31" s="4">
        <f t="shared" si="10"/>
        <v>-28984.669168231783</v>
      </c>
      <c r="AQ31" s="4">
        <f t="shared" si="11"/>
        <v>23234.66916823178</v>
      </c>
      <c r="AR31" t="s">
        <v>142</v>
      </c>
    </row>
    <row r="32" spans="1:44" ht="15">
      <c r="A32">
        <v>1170070</v>
      </c>
      <c r="B32" t="s">
        <v>21</v>
      </c>
      <c r="C32" t="s">
        <v>1298</v>
      </c>
      <c r="D32" t="s">
        <v>27</v>
      </c>
      <c r="E32" t="s">
        <v>157</v>
      </c>
      <c r="F32" t="s">
        <v>22</v>
      </c>
      <c r="G32">
        <v>1300</v>
      </c>
      <c r="H32">
        <v>1959</v>
      </c>
      <c r="I32">
        <v>3</v>
      </c>
      <c r="J32">
        <v>2</v>
      </c>
      <c r="K32">
        <v>2</v>
      </c>
      <c r="L32">
        <v>0</v>
      </c>
      <c r="M32" s="5">
        <v>44699</v>
      </c>
      <c r="N32" s="1">
        <v>44700</v>
      </c>
      <c r="O32" s="1">
        <v>44902</v>
      </c>
      <c r="P32" s="3">
        <f t="shared" si="0"/>
        <v>1</v>
      </c>
      <c r="Q32" s="3">
        <v>203</v>
      </c>
      <c r="R32">
        <v>165</v>
      </c>
      <c r="S32" s="7">
        <v>283100</v>
      </c>
      <c r="T32" s="4">
        <f t="shared" si="1"/>
        <v>14155</v>
      </c>
      <c r="U32" s="7">
        <v>325000</v>
      </c>
      <c r="V32" s="7">
        <v>265000</v>
      </c>
      <c r="W32" s="7">
        <v>250000</v>
      </c>
      <c r="X32" s="2">
        <f t="shared" si="2"/>
        <v>0.7692307692307693</v>
      </c>
      <c r="Y32" s="2">
        <f t="shared" si="3"/>
        <v>0.9433962264150944</v>
      </c>
      <c r="Z32" s="7">
        <f t="shared" si="4"/>
        <v>-33100</v>
      </c>
      <c r="AA32" s="3"/>
      <c r="AB32" s="7">
        <v>0</v>
      </c>
      <c r="AG32" s="9">
        <v>1345.02</v>
      </c>
      <c r="AH32" s="9">
        <f t="shared" si="5"/>
        <v>3.684986301369863</v>
      </c>
      <c r="AI32" s="9">
        <v>748.0522191780822</v>
      </c>
      <c r="AJ32" s="9">
        <f t="shared" si="6"/>
        <v>1750</v>
      </c>
      <c r="AK32" s="9">
        <f t="shared" si="7"/>
        <v>145.76</v>
      </c>
      <c r="AL32" s="9">
        <f t="shared" si="8"/>
        <v>447.94153159</v>
      </c>
      <c r="AM32" s="7">
        <v>600</v>
      </c>
      <c r="AN32" s="2">
        <v>0.025</v>
      </c>
      <c r="AO32" s="4">
        <f t="shared" si="9"/>
        <v>6250</v>
      </c>
      <c r="AP32" s="4">
        <f t="shared" si="10"/>
        <v>-28886.753750768083</v>
      </c>
      <c r="AQ32" s="4">
        <f t="shared" si="11"/>
        <v>9941.753750768083</v>
      </c>
      <c r="AR32" t="s">
        <v>676</v>
      </c>
    </row>
    <row r="33" spans="1:44" ht="15">
      <c r="A33">
        <v>1174992</v>
      </c>
      <c r="B33" t="s">
        <v>21</v>
      </c>
      <c r="C33" t="s">
        <v>1201</v>
      </c>
      <c r="D33" t="s">
        <v>129</v>
      </c>
      <c r="E33" t="s">
        <v>744</v>
      </c>
      <c r="F33" t="s">
        <v>22</v>
      </c>
      <c r="G33">
        <v>1651</v>
      </c>
      <c r="H33">
        <v>2012</v>
      </c>
      <c r="I33">
        <v>3</v>
      </c>
      <c r="J33">
        <v>2</v>
      </c>
      <c r="K33">
        <v>2</v>
      </c>
      <c r="L33">
        <v>0</v>
      </c>
      <c r="M33" s="5">
        <v>44707</v>
      </c>
      <c r="N33" s="1">
        <v>44725</v>
      </c>
      <c r="O33" s="1">
        <v>44925</v>
      </c>
      <c r="P33" s="3">
        <f t="shared" si="0"/>
        <v>18</v>
      </c>
      <c r="Q33" s="3">
        <v>218</v>
      </c>
      <c r="R33">
        <v>158</v>
      </c>
      <c r="S33" s="7">
        <v>433900</v>
      </c>
      <c r="T33" s="4">
        <f t="shared" si="1"/>
        <v>21695</v>
      </c>
      <c r="U33" s="7">
        <v>505000</v>
      </c>
      <c r="V33" s="7">
        <v>421000</v>
      </c>
      <c r="W33" s="7">
        <v>405000</v>
      </c>
      <c r="X33" s="2">
        <f t="shared" si="2"/>
        <v>0.801980198019802</v>
      </c>
      <c r="Y33" s="2">
        <f t="shared" si="3"/>
        <v>0.9619952494061758</v>
      </c>
      <c r="Z33" s="7">
        <f t="shared" si="4"/>
        <v>-28900</v>
      </c>
      <c r="AA33" s="3"/>
      <c r="AB33" s="7">
        <v>790</v>
      </c>
      <c r="AC33" t="s">
        <v>23</v>
      </c>
      <c r="AD33" s="4">
        <v>2.164383561643836</v>
      </c>
      <c r="AE33" s="4">
        <v>341.9726027397261</v>
      </c>
      <c r="AG33" s="9">
        <v>4360.73</v>
      </c>
      <c r="AH33" s="9">
        <f t="shared" si="5"/>
        <v>11.947205479452053</v>
      </c>
      <c r="AI33" s="9">
        <v>2604.4907945205478</v>
      </c>
      <c r="AJ33" s="9">
        <f t="shared" si="6"/>
        <v>2835</v>
      </c>
      <c r="AK33" s="9">
        <f t="shared" si="7"/>
        <v>240.43999999999997</v>
      </c>
      <c r="AL33" s="9">
        <f t="shared" si="8"/>
        <v>481.04065954</v>
      </c>
      <c r="AM33" s="7">
        <v>0</v>
      </c>
      <c r="AN33" s="2">
        <v>0.0325</v>
      </c>
      <c r="AO33" s="4">
        <f t="shared" si="9"/>
        <v>13162.5</v>
      </c>
      <c r="AP33" s="4">
        <f t="shared" si="10"/>
        <v>-26870.444056800276</v>
      </c>
      <c r="AQ33" s="4">
        <f t="shared" si="11"/>
        <v>19665.444056800272</v>
      </c>
      <c r="AR33" t="s">
        <v>745</v>
      </c>
    </row>
    <row r="34" spans="1:44" ht="15">
      <c r="A34">
        <v>1182514</v>
      </c>
      <c r="B34" t="s">
        <v>21</v>
      </c>
      <c r="C34" t="s">
        <v>1129</v>
      </c>
      <c r="D34" t="s">
        <v>159</v>
      </c>
      <c r="E34" t="s">
        <v>195</v>
      </c>
      <c r="F34" t="s">
        <v>22</v>
      </c>
      <c r="G34">
        <v>1696</v>
      </c>
      <c r="H34">
        <v>2018</v>
      </c>
      <c r="I34">
        <v>4</v>
      </c>
      <c r="J34">
        <v>2</v>
      </c>
      <c r="K34">
        <v>2</v>
      </c>
      <c r="L34">
        <v>0</v>
      </c>
      <c r="M34" s="5">
        <v>44756</v>
      </c>
      <c r="N34" s="1">
        <v>44764</v>
      </c>
      <c r="O34" s="1">
        <v>44978</v>
      </c>
      <c r="P34" s="3">
        <f t="shared" si="0"/>
        <v>8</v>
      </c>
      <c r="Q34" s="3">
        <v>222</v>
      </c>
      <c r="R34">
        <v>176</v>
      </c>
      <c r="S34" s="8">
        <v>352000</v>
      </c>
      <c r="T34" s="4">
        <f t="shared" si="1"/>
        <v>17600</v>
      </c>
      <c r="U34" s="7">
        <v>435000</v>
      </c>
      <c r="V34" s="7">
        <v>346000</v>
      </c>
      <c r="W34" s="7">
        <v>320000</v>
      </c>
      <c r="X34" s="2">
        <f aca="true" t="shared" si="12" ref="X34:X65">W34/U34</f>
        <v>0.735632183908046</v>
      </c>
      <c r="Y34" s="2">
        <f aca="true" t="shared" si="13" ref="Y34:Y65">W34/V34</f>
        <v>0.9248554913294798</v>
      </c>
      <c r="Z34" s="3">
        <f aca="true" t="shared" si="14" ref="Z34:Z65">W34-S34</f>
        <v>-32000</v>
      </c>
      <c r="AA34" s="3"/>
      <c r="AB34" s="7">
        <v>100</v>
      </c>
      <c r="AC34" t="s">
        <v>23</v>
      </c>
      <c r="AD34" s="4">
        <v>0.273972602739726</v>
      </c>
      <c r="AE34" s="4">
        <v>48.219178082191775</v>
      </c>
      <c r="AG34" s="9">
        <v>2199.68</v>
      </c>
      <c r="AH34" s="9">
        <f t="shared" si="5"/>
        <v>6.026520547945205</v>
      </c>
      <c r="AI34" s="9">
        <v>1337.8875616438356</v>
      </c>
      <c r="AJ34" s="9">
        <f aca="true" t="shared" si="15" ref="AJ34:AJ65">0.007*W34</f>
        <v>2240</v>
      </c>
      <c r="AK34" s="9">
        <f aca="true" t="shared" si="16" ref="AK34:AK65">((((100000/1000)*5.75)*60%)+((((S34-100000)/1000)*5)*60%)+(((W34-S34)/1000)*5))*0.2</f>
        <v>188.20000000000002</v>
      </c>
      <c r="AL34" s="9">
        <f t="shared" si="8"/>
        <v>489.86709366</v>
      </c>
      <c r="AM34" s="7"/>
      <c r="AN34" s="2">
        <v>0.025</v>
      </c>
      <c r="AO34" s="4">
        <f t="shared" si="9"/>
        <v>8000</v>
      </c>
      <c r="AP34" s="4">
        <f aca="true" t="shared" si="17" ref="AP34:AP65">(W34+T34)-S34-AE34-AF34-AI34-AJ34-AK34-AL34-AM34-AO34</f>
        <v>-26704.173833386027</v>
      </c>
      <c r="AQ34" s="4">
        <f aca="true" t="shared" si="18" ref="AQ34:AQ65">AE34+AF34+AI34+AJ34+AK34+AL34+AM34+AO34</f>
        <v>12304.173833386027</v>
      </c>
      <c r="AR34" t="s">
        <v>417</v>
      </c>
    </row>
    <row r="35" spans="1:44" ht="15">
      <c r="A35">
        <v>1179542</v>
      </c>
      <c r="B35" t="s">
        <v>21</v>
      </c>
      <c r="C35" t="s">
        <v>1251</v>
      </c>
      <c r="D35" t="s">
        <v>27</v>
      </c>
      <c r="E35" t="s">
        <v>184</v>
      </c>
      <c r="F35" t="s">
        <v>22</v>
      </c>
      <c r="G35">
        <v>1364</v>
      </c>
      <c r="H35">
        <v>2000</v>
      </c>
      <c r="I35">
        <v>3</v>
      </c>
      <c r="J35">
        <v>2</v>
      </c>
      <c r="K35">
        <v>2</v>
      </c>
      <c r="L35">
        <v>0</v>
      </c>
      <c r="M35" s="5">
        <v>44727</v>
      </c>
      <c r="N35" s="1">
        <v>44748</v>
      </c>
      <c r="O35" s="1">
        <v>44945</v>
      </c>
      <c r="P35" s="3">
        <f t="shared" si="0"/>
        <v>21</v>
      </c>
      <c r="Q35" s="3">
        <v>218</v>
      </c>
      <c r="R35">
        <v>159</v>
      </c>
      <c r="S35" s="8">
        <v>300800</v>
      </c>
      <c r="T35" s="4">
        <f t="shared" si="1"/>
        <v>15040</v>
      </c>
      <c r="U35" s="7">
        <v>340000</v>
      </c>
      <c r="V35" s="7">
        <v>281000</v>
      </c>
      <c r="W35" s="7">
        <v>281000</v>
      </c>
      <c r="X35" s="2">
        <f t="shared" si="12"/>
        <v>0.8264705882352941</v>
      </c>
      <c r="Y35" s="2">
        <f t="shared" si="13"/>
        <v>1</v>
      </c>
      <c r="Z35" s="7">
        <f t="shared" si="14"/>
        <v>-19800</v>
      </c>
      <c r="AA35" s="3"/>
      <c r="AB35" s="7">
        <v>217</v>
      </c>
      <c r="AC35" t="s">
        <v>1420</v>
      </c>
      <c r="AD35" s="4">
        <v>7.233333333333333</v>
      </c>
      <c r="AE35" s="4">
        <v>1150.1</v>
      </c>
      <c r="AG35" s="9">
        <v>3197.85</v>
      </c>
      <c r="AH35" s="9">
        <f t="shared" si="5"/>
        <v>8.761232876712329</v>
      </c>
      <c r="AI35" s="9">
        <v>1909.9487671232878</v>
      </c>
      <c r="AJ35" s="9">
        <f t="shared" si="15"/>
        <v>1967</v>
      </c>
      <c r="AK35" s="9">
        <f t="shared" si="16"/>
        <v>169.68</v>
      </c>
      <c r="AL35" s="9">
        <f t="shared" si="8"/>
        <v>481.04065954</v>
      </c>
      <c r="AM35" s="7">
        <v>8430</v>
      </c>
      <c r="AN35" s="2">
        <v>0.025</v>
      </c>
      <c r="AO35" s="4">
        <f t="shared" si="9"/>
        <v>7025</v>
      </c>
      <c r="AP35" s="4">
        <f t="shared" si="17"/>
        <v>-25892.76942666329</v>
      </c>
      <c r="AQ35" s="4">
        <f t="shared" si="18"/>
        <v>21132.76942666329</v>
      </c>
      <c r="AR35" t="s">
        <v>790</v>
      </c>
    </row>
    <row r="36" spans="1:44" ht="15">
      <c r="A36">
        <v>1172573</v>
      </c>
      <c r="B36" t="s">
        <v>21</v>
      </c>
      <c r="C36" t="s">
        <v>1100</v>
      </c>
      <c r="D36" t="s">
        <v>27</v>
      </c>
      <c r="E36" t="s">
        <v>767</v>
      </c>
      <c r="F36" t="s">
        <v>22</v>
      </c>
      <c r="G36">
        <v>1165</v>
      </c>
      <c r="H36">
        <v>1959</v>
      </c>
      <c r="I36">
        <v>3</v>
      </c>
      <c r="J36">
        <v>1</v>
      </c>
      <c r="K36">
        <v>1</v>
      </c>
      <c r="L36">
        <v>0</v>
      </c>
      <c r="M36" s="5">
        <v>44701</v>
      </c>
      <c r="N36" s="1">
        <v>44713</v>
      </c>
      <c r="O36" s="1">
        <v>44938</v>
      </c>
      <c r="P36" s="3">
        <f t="shared" si="0"/>
        <v>12</v>
      </c>
      <c r="Q36" s="3">
        <v>237</v>
      </c>
      <c r="R36">
        <v>180</v>
      </c>
      <c r="S36" s="7">
        <v>209200</v>
      </c>
      <c r="T36" s="4">
        <f t="shared" si="1"/>
        <v>10460</v>
      </c>
      <c r="U36" s="7">
        <v>250000</v>
      </c>
      <c r="V36" s="7">
        <v>190000</v>
      </c>
      <c r="W36" s="7">
        <v>185000</v>
      </c>
      <c r="X36" s="2">
        <f t="shared" si="12"/>
        <v>0.74</v>
      </c>
      <c r="Y36" s="2">
        <f t="shared" si="13"/>
        <v>0.9736842105263158</v>
      </c>
      <c r="Z36" s="7">
        <f t="shared" si="14"/>
        <v>-24200</v>
      </c>
      <c r="AA36" s="3"/>
      <c r="AB36" s="7">
        <v>0</v>
      </c>
      <c r="AG36" s="9">
        <v>2319.4</v>
      </c>
      <c r="AH36" s="9">
        <f t="shared" si="5"/>
        <v>6.354520547945206</v>
      </c>
      <c r="AI36" s="9">
        <v>1506.0213698630137</v>
      </c>
      <c r="AJ36" s="9">
        <f t="shared" si="15"/>
        <v>1295</v>
      </c>
      <c r="AK36" s="9">
        <f t="shared" si="16"/>
        <v>110.32</v>
      </c>
      <c r="AL36" s="9">
        <f t="shared" si="8"/>
        <v>522.96622161</v>
      </c>
      <c r="AM36" s="7">
        <v>3700</v>
      </c>
      <c r="AN36" s="2">
        <v>0.025</v>
      </c>
      <c r="AO36" s="4">
        <f t="shared" si="9"/>
        <v>4625</v>
      </c>
      <c r="AP36" s="4">
        <f t="shared" si="17"/>
        <v>-25499.307591473014</v>
      </c>
      <c r="AQ36" s="4">
        <f t="shared" si="18"/>
        <v>11759.307591473014</v>
      </c>
      <c r="AR36" t="s">
        <v>768</v>
      </c>
    </row>
    <row r="37" spans="1:44" ht="15">
      <c r="A37">
        <v>1171836</v>
      </c>
      <c r="B37" t="s">
        <v>21</v>
      </c>
      <c r="C37" t="s">
        <v>1132</v>
      </c>
      <c r="D37" t="s">
        <v>27</v>
      </c>
      <c r="E37" t="s">
        <v>809</v>
      </c>
      <c r="F37" t="s">
        <v>22</v>
      </c>
      <c r="G37">
        <v>1771</v>
      </c>
      <c r="H37">
        <v>2006</v>
      </c>
      <c r="I37">
        <v>3</v>
      </c>
      <c r="J37">
        <v>3</v>
      </c>
      <c r="K37">
        <v>3</v>
      </c>
      <c r="L37">
        <v>0</v>
      </c>
      <c r="M37" s="5">
        <v>44672</v>
      </c>
      <c r="N37" s="1">
        <v>44708</v>
      </c>
      <c r="O37" s="1">
        <v>44952</v>
      </c>
      <c r="P37" s="3">
        <f t="shared" si="0"/>
        <v>36</v>
      </c>
      <c r="Q37" s="3">
        <v>280</v>
      </c>
      <c r="R37">
        <v>213</v>
      </c>
      <c r="S37" s="7">
        <v>311000</v>
      </c>
      <c r="T37" s="4">
        <f t="shared" si="1"/>
        <v>15550</v>
      </c>
      <c r="U37" s="7">
        <v>345000</v>
      </c>
      <c r="V37" s="7">
        <v>297000</v>
      </c>
      <c r="W37" s="7">
        <v>290000</v>
      </c>
      <c r="X37" s="2">
        <f t="shared" si="12"/>
        <v>0.8405797101449275</v>
      </c>
      <c r="Y37" s="2">
        <f t="shared" si="13"/>
        <v>0.9764309764309764</v>
      </c>
      <c r="Z37" s="7">
        <f t="shared" si="14"/>
        <v>-21000</v>
      </c>
      <c r="AA37" s="3"/>
      <c r="AB37" s="7">
        <v>110</v>
      </c>
      <c r="AC37" t="s">
        <v>1421</v>
      </c>
      <c r="AD37" s="4">
        <v>0.9166666666666666</v>
      </c>
      <c r="AE37" s="4">
        <v>195.25</v>
      </c>
      <c r="AG37" s="9">
        <v>1333.24</v>
      </c>
      <c r="AH37" s="9">
        <f t="shared" si="5"/>
        <v>3.6527123287671235</v>
      </c>
      <c r="AI37" s="9">
        <v>1022.7594520547946</v>
      </c>
      <c r="AJ37" s="9">
        <f t="shared" si="15"/>
        <v>2030</v>
      </c>
      <c r="AK37" s="9">
        <f t="shared" si="16"/>
        <v>174.60000000000002</v>
      </c>
      <c r="AL37" s="9">
        <f t="shared" si="8"/>
        <v>617.8503884</v>
      </c>
      <c r="AM37" s="7">
        <v>7000</v>
      </c>
      <c r="AN37" s="2">
        <v>0.025</v>
      </c>
      <c r="AO37" s="4">
        <f t="shared" si="9"/>
        <v>7250</v>
      </c>
      <c r="AP37" s="4">
        <f t="shared" si="17"/>
        <v>-23740.459840454794</v>
      </c>
      <c r="AQ37" s="4">
        <f t="shared" si="18"/>
        <v>18290.459840454794</v>
      </c>
      <c r="AR37" t="s">
        <v>810</v>
      </c>
    </row>
    <row r="38" spans="1:44" ht="15">
      <c r="A38">
        <v>1169921</v>
      </c>
      <c r="B38" t="s">
        <v>21</v>
      </c>
      <c r="C38" t="s">
        <v>1348</v>
      </c>
      <c r="D38" t="s">
        <v>27</v>
      </c>
      <c r="E38" t="s">
        <v>661</v>
      </c>
      <c r="F38" t="s">
        <v>22</v>
      </c>
      <c r="G38">
        <v>1386</v>
      </c>
      <c r="H38">
        <v>1942</v>
      </c>
      <c r="I38">
        <v>3</v>
      </c>
      <c r="J38">
        <v>1</v>
      </c>
      <c r="K38">
        <v>1</v>
      </c>
      <c r="L38">
        <v>0</v>
      </c>
      <c r="M38" s="5">
        <v>44635</v>
      </c>
      <c r="N38" s="1">
        <v>44699</v>
      </c>
      <c r="O38" s="1">
        <v>44888</v>
      </c>
      <c r="P38" s="3">
        <f t="shared" si="0"/>
        <v>64</v>
      </c>
      <c r="Q38" s="3">
        <v>253</v>
      </c>
      <c r="R38">
        <v>153</v>
      </c>
      <c r="S38" s="7">
        <v>115500</v>
      </c>
      <c r="T38" s="4">
        <f t="shared" si="1"/>
        <v>5775</v>
      </c>
      <c r="U38" s="7">
        <v>170000</v>
      </c>
      <c r="V38" s="7">
        <v>148000</v>
      </c>
      <c r="W38" s="7">
        <v>91000</v>
      </c>
      <c r="X38" s="2">
        <f t="shared" si="12"/>
        <v>0.5352941176470588</v>
      </c>
      <c r="Y38" s="2">
        <f t="shared" si="13"/>
        <v>0.6148648648648649</v>
      </c>
      <c r="Z38" s="7">
        <f t="shared" si="14"/>
        <v>-24500</v>
      </c>
      <c r="AA38" s="3"/>
      <c r="AB38" s="7">
        <v>0</v>
      </c>
      <c r="AG38" s="4">
        <v>1410.16</v>
      </c>
      <c r="AH38" s="9">
        <f t="shared" si="5"/>
        <v>3.8634520547945206</v>
      </c>
      <c r="AI38" s="9">
        <v>977.4533698630137</v>
      </c>
      <c r="AJ38" s="9">
        <f t="shared" si="15"/>
        <v>637</v>
      </c>
      <c r="AK38" s="9">
        <f t="shared" si="16"/>
        <v>53.800000000000004</v>
      </c>
      <c r="AL38" s="9">
        <f t="shared" si="8"/>
        <v>558.27195809</v>
      </c>
      <c r="AM38" s="7">
        <v>0</v>
      </c>
      <c r="AN38" s="2">
        <v>0.025</v>
      </c>
      <c r="AO38" s="4">
        <f t="shared" si="9"/>
        <v>2275</v>
      </c>
      <c r="AP38" s="4">
        <f t="shared" si="17"/>
        <v>-23226.525327953015</v>
      </c>
      <c r="AQ38" s="4">
        <f t="shared" si="18"/>
        <v>4501.525327953013</v>
      </c>
      <c r="AR38" t="s">
        <v>662</v>
      </c>
    </row>
    <row r="39" spans="1:44" ht="15">
      <c r="A39">
        <v>1182010</v>
      </c>
      <c r="B39" t="s">
        <v>21</v>
      </c>
      <c r="C39" t="s">
        <v>963</v>
      </c>
      <c r="D39" t="s">
        <v>27</v>
      </c>
      <c r="E39" t="s">
        <v>719</v>
      </c>
      <c r="F39" t="s">
        <v>22</v>
      </c>
      <c r="G39">
        <v>1520</v>
      </c>
      <c r="H39">
        <v>1988</v>
      </c>
      <c r="I39">
        <v>3</v>
      </c>
      <c r="J39">
        <v>2</v>
      </c>
      <c r="K39">
        <v>2</v>
      </c>
      <c r="L39">
        <v>0</v>
      </c>
      <c r="M39" s="5">
        <v>44736</v>
      </c>
      <c r="N39" s="1">
        <v>44762</v>
      </c>
      <c r="O39" s="1">
        <v>44917</v>
      </c>
      <c r="P39" s="3">
        <f t="shared" si="0"/>
        <v>26</v>
      </c>
      <c r="Q39" s="3">
        <v>181</v>
      </c>
      <c r="R39">
        <v>111</v>
      </c>
      <c r="S39" s="8">
        <v>341600</v>
      </c>
      <c r="T39" s="4">
        <f t="shared" si="1"/>
        <v>17080</v>
      </c>
      <c r="U39" s="7">
        <v>400000</v>
      </c>
      <c r="V39" s="7">
        <v>330000</v>
      </c>
      <c r="W39" s="7">
        <v>325000</v>
      </c>
      <c r="X39" s="2">
        <f t="shared" si="12"/>
        <v>0.8125</v>
      </c>
      <c r="Y39" s="2">
        <f t="shared" si="13"/>
        <v>0.9848484848484849</v>
      </c>
      <c r="Z39" s="7">
        <f t="shared" si="14"/>
        <v>-16600</v>
      </c>
      <c r="AA39" s="3"/>
      <c r="AB39" s="7">
        <v>115</v>
      </c>
      <c r="AC39" t="s">
        <v>1421</v>
      </c>
      <c r="AD39" s="4">
        <v>0.9583333333333334</v>
      </c>
      <c r="AE39" s="4">
        <v>106.375</v>
      </c>
      <c r="AG39" s="9">
        <v>1984.09</v>
      </c>
      <c r="AH39" s="9">
        <f t="shared" si="5"/>
        <v>5.43586301369863</v>
      </c>
      <c r="AI39" s="9">
        <v>983.8912054794521</v>
      </c>
      <c r="AJ39" s="9">
        <f t="shared" si="15"/>
        <v>2275</v>
      </c>
      <c r="AK39" s="9">
        <f t="shared" si="16"/>
        <v>197.36</v>
      </c>
      <c r="AL39" s="9">
        <f t="shared" si="8"/>
        <v>399.39614393</v>
      </c>
      <c r="AM39" s="7">
        <v>10750</v>
      </c>
      <c r="AN39" s="2">
        <v>0.025</v>
      </c>
      <c r="AO39" s="4">
        <f t="shared" si="9"/>
        <v>8125</v>
      </c>
      <c r="AP39" s="4">
        <f t="shared" si="17"/>
        <v>-22357.022349409453</v>
      </c>
      <c r="AQ39" s="4">
        <f t="shared" si="18"/>
        <v>22837.022349409453</v>
      </c>
      <c r="AR39" t="s">
        <v>720</v>
      </c>
    </row>
    <row r="40" spans="1:44" ht="15">
      <c r="A40">
        <v>1170422</v>
      </c>
      <c r="B40" t="s">
        <v>21</v>
      </c>
      <c r="C40" t="s">
        <v>1159</v>
      </c>
      <c r="D40" t="s">
        <v>27</v>
      </c>
      <c r="E40" t="s">
        <v>122</v>
      </c>
      <c r="F40" t="s">
        <v>22</v>
      </c>
      <c r="G40">
        <v>2011</v>
      </c>
      <c r="H40">
        <v>2007</v>
      </c>
      <c r="I40">
        <v>3</v>
      </c>
      <c r="J40">
        <v>2</v>
      </c>
      <c r="K40">
        <v>2</v>
      </c>
      <c r="L40">
        <v>0</v>
      </c>
      <c r="M40" s="5">
        <v>44678</v>
      </c>
      <c r="N40" s="1">
        <v>44701</v>
      </c>
      <c r="O40" s="1">
        <v>44911</v>
      </c>
      <c r="P40" s="3">
        <f t="shared" si="0"/>
        <v>23</v>
      </c>
      <c r="Q40" s="3">
        <v>233</v>
      </c>
      <c r="R40">
        <v>152</v>
      </c>
      <c r="S40" s="7">
        <v>332200</v>
      </c>
      <c r="T40" s="4">
        <f t="shared" si="1"/>
        <v>16610</v>
      </c>
      <c r="U40" s="7">
        <v>393000</v>
      </c>
      <c r="V40" s="7">
        <v>318000</v>
      </c>
      <c r="W40" s="7">
        <v>308000</v>
      </c>
      <c r="X40" s="2">
        <f t="shared" si="12"/>
        <v>0.7837150127226463</v>
      </c>
      <c r="Y40" s="2">
        <f t="shared" si="13"/>
        <v>0.9685534591194969</v>
      </c>
      <c r="Z40" s="7">
        <f t="shared" si="14"/>
        <v>-24200</v>
      </c>
      <c r="AA40" s="3"/>
      <c r="AB40" s="7">
        <v>165</v>
      </c>
      <c r="AC40" t="s">
        <v>23</v>
      </c>
      <c r="AD40" s="4">
        <v>0.4520547945205479</v>
      </c>
      <c r="AE40" s="4">
        <v>68.71232876712328</v>
      </c>
      <c r="AG40" s="9">
        <v>3797.89</v>
      </c>
      <c r="AH40" s="9">
        <f t="shared" si="5"/>
        <v>10.40517808219178</v>
      </c>
      <c r="AI40" s="9">
        <v>2424.4064931506846</v>
      </c>
      <c r="AJ40" s="9">
        <f t="shared" si="15"/>
        <v>2156</v>
      </c>
      <c r="AK40" s="9">
        <f t="shared" si="16"/>
        <v>184.12</v>
      </c>
      <c r="AL40" s="9">
        <f t="shared" si="8"/>
        <v>514.13978749</v>
      </c>
      <c r="AM40" s="7">
        <v>1000</v>
      </c>
      <c r="AN40" s="2">
        <v>0.025</v>
      </c>
      <c r="AO40" s="4">
        <f t="shared" si="9"/>
        <v>7700</v>
      </c>
      <c r="AP40" s="4">
        <f t="shared" si="17"/>
        <v>-21637.37860940781</v>
      </c>
      <c r="AQ40" s="4">
        <f t="shared" si="18"/>
        <v>14047.378609407808</v>
      </c>
      <c r="AR40" t="s">
        <v>705</v>
      </c>
    </row>
    <row r="41" spans="1:44" ht="15">
      <c r="A41">
        <v>1164040</v>
      </c>
      <c r="B41" t="s">
        <v>21</v>
      </c>
      <c r="C41" t="s">
        <v>1112</v>
      </c>
      <c r="D41" t="s">
        <v>27</v>
      </c>
      <c r="E41" t="s">
        <v>871</v>
      </c>
      <c r="F41" t="s">
        <v>22</v>
      </c>
      <c r="G41">
        <v>1464</v>
      </c>
      <c r="H41">
        <v>1954</v>
      </c>
      <c r="I41">
        <v>3</v>
      </c>
      <c r="J41">
        <v>1</v>
      </c>
      <c r="K41">
        <v>1</v>
      </c>
      <c r="L41">
        <v>0</v>
      </c>
      <c r="M41" s="5">
        <v>44655</v>
      </c>
      <c r="N41" s="1">
        <v>44669</v>
      </c>
      <c r="O41" s="1">
        <v>44970</v>
      </c>
      <c r="P41" s="3">
        <f t="shared" si="0"/>
        <v>14</v>
      </c>
      <c r="Q41" s="3">
        <v>315</v>
      </c>
      <c r="R41">
        <v>256</v>
      </c>
      <c r="S41" s="7">
        <v>223600</v>
      </c>
      <c r="T41" s="4">
        <f t="shared" si="1"/>
        <v>11180</v>
      </c>
      <c r="U41" s="7">
        <v>257000</v>
      </c>
      <c r="V41" s="7">
        <v>206000</v>
      </c>
      <c r="W41" s="7">
        <v>200000</v>
      </c>
      <c r="X41" s="2">
        <f t="shared" si="12"/>
        <v>0.7782101167315175</v>
      </c>
      <c r="Y41" s="2">
        <f t="shared" si="13"/>
        <v>0.970873786407767</v>
      </c>
      <c r="Z41" s="7">
        <f t="shared" si="14"/>
        <v>-23600</v>
      </c>
      <c r="AA41" s="3"/>
      <c r="AB41" s="7">
        <v>0</v>
      </c>
      <c r="AG41" s="9">
        <v>2177.7</v>
      </c>
      <c r="AH41" s="9">
        <f t="shared" si="5"/>
        <v>5.966301369863014</v>
      </c>
      <c r="AI41" s="9">
        <v>1879.3849315068494</v>
      </c>
      <c r="AJ41" s="9">
        <f t="shared" si="15"/>
        <v>1400</v>
      </c>
      <c r="AK41" s="9">
        <f t="shared" si="16"/>
        <v>119.56</v>
      </c>
      <c r="AL41" s="9">
        <f t="shared" si="8"/>
        <v>695.08168695</v>
      </c>
      <c r="AM41" s="7">
        <v>0</v>
      </c>
      <c r="AN41" s="2">
        <v>0.025</v>
      </c>
      <c r="AO41" s="4">
        <f t="shared" si="9"/>
        <v>5000</v>
      </c>
      <c r="AP41" s="4">
        <f t="shared" si="17"/>
        <v>-21514.02661845685</v>
      </c>
      <c r="AQ41" s="4">
        <f t="shared" si="18"/>
        <v>9094.02661845685</v>
      </c>
      <c r="AR41" t="s">
        <v>872</v>
      </c>
    </row>
    <row r="42" spans="1:44" ht="15">
      <c r="A42">
        <v>1182494</v>
      </c>
      <c r="B42" t="s">
        <v>21</v>
      </c>
      <c r="C42" t="s">
        <v>1227</v>
      </c>
      <c r="D42" t="s">
        <v>27</v>
      </c>
      <c r="E42" t="s">
        <v>816</v>
      </c>
      <c r="F42" t="s">
        <v>22</v>
      </c>
      <c r="G42">
        <v>1135</v>
      </c>
      <c r="H42">
        <v>1953</v>
      </c>
      <c r="I42">
        <v>3</v>
      </c>
      <c r="J42">
        <v>2</v>
      </c>
      <c r="K42">
        <v>2</v>
      </c>
      <c r="L42">
        <v>0</v>
      </c>
      <c r="M42" s="5">
        <v>44739</v>
      </c>
      <c r="N42" s="1">
        <v>44764</v>
      </c>
      <c r="O42" s="1">
        <v>44953</v>
      </c>
      <c r="P42" s="3">
        <f t="shared" si="0"/>
        <v>25</v>
      </c>
      <c r="Q42" s="3">
        <v>214</v>
      </c>
      <c r="R42">
        <v>131</v>
      </c>
      <c r="S42" s="8">
        <v>264200</v>
      </c>
      <c r="T42" s="4">
        <f t="shared" si="1"/>
        <v>13210</v>
      </c>
      <c r="U42" s="7">
        <v>295000</v>
      </c>
      <c r="V42" s="7">
        <v>267000</v>
      </c>
      <c r="W42" s="7">
        <v>249000</v>
      </c>
      <c r="X42" s="2">
        <f t="shared" si="12"/>
        <v>0.8440677966101695</v>
      </c>
      <c r="Y42" s="2">
        <f t="shared" si="13"/>
        <v>0.9325842696629213</v>
      </c>
      <c r="Z42" s="7">
        <f t="shared" si="14"/>
        <v>-15200</v>
      </c>
      <c r="AA42" s="3"/>
      <c r="AB42" s="7">
        <v>0</v>
      </c>
      <c r="AG42" s="9">
        <v>3287.29</v>
      </c>
      <c r="AH42" s="9">
        <f t="shared" si="5"/>
        <v>9.00627397260274</v>
      </c>
      <c r="AI42" s="9">
        <v>1927.3426301369864</v>
      </c>
      <c r="AJ42" s="9">
        <f t="shared" si="15"/>
        <v>1743</v>
      </c>
      <c r="AK42" s="9">
        <f t="shared" si="16"/>
        <v>152.32</v>
      </c>
      <c r="AL42" s="9">
        <f t="shared" si="8"/>
        <v>472.21422542</v>
      </c>
      <c r="AM42" s="7">
        <v>8600</v>
      </c>
      <c r="AN42" s="2">
        <v>0.025</v>
      </c>
      <c r="AO42" s="4">
        <f t="shared" si="9"/>
        <v>6225</v>
      </c>
      <c r="AP42" s="4">
        <f t="shared" si="17"/>
        <v>-21109.876855556984</v>
      </c>
      <c r="AQ42" s="4">
        <f t="shared" si="18"/>
        <v>19119.876855556988</v>
      </c>
      <c r="AR42" t="s">
        <v>817</v>
      </c>
    </row>
    <row r="43" spans="1:44" ht="15">
      <c r="A43">
        <v>1174895</v>
      </c>
      <c r="B43" t="s">
        <v>21</v>
      </c>
      <c r="C43" t="s">
        <v>1164</v>
      </c>
      <c r="D43" t="s">
        <v>27</v>
      </c>
      <c r="E43" t="s">
        <v>778</v>
      </c>
      <c r="F43" t="s">
        <v>22</v>
      </c>
      <c r="G43">
        <v>1974</v>
      </c>
      <c r="H43">
        <v>2015</v>
      </c>
      <c r="I43">
        <v>4</v>
      </c>
      <c r="J43">
        <v>2</v>
      </c>
      <c r="K43">
        <v>2</v>
      </c>
      <c r="L43">
        <v>0</v>
      </c>
      <c r="M43" s="5">
        <v>44715</v>
      </c>
      <c r="N43" s="1">
        <v>44725</v>
      </c>
      <c r="O43" s="1">
        <v>44939</v>
      </c>
      <c r="P43" s="3">
        <f t="shared" si="0"/>
        <v>10</v>
      </c>
      <c r="Q43" s="3">
        <v>224</v>
      </c>
      <c r="R43">
        <v>182</v>
      </c>
      <c r="S43" s="7">
        <v>459900</v>
      </c>
      <c r="T43" s="4">
        <f t="shared" si="1"/>
        <v>22995</v>
      </c>
      <c r="U43" s="7">
        <v>530000</v>
      </c>
      <c r="V43" s="7">
        <v>470000</v>
      </c>
      <c r="W43" s="7">
        <v>460000</v>
      </c>
      <c r="X43" s="2">
        <f t="shared" si="12"/>
        <v>0.8679245283018868</v>
      </c>
      <c r="Y43" s="2">
        <f t="shared" si="13"/>
        <v>0.9787234042553191</v>
      </c>
      <c r="Z43" s="7">
        <f t="shared" si="14"/>
        <v>100</v>
      </c>
      <c r="AA43" s="3"/>
      <c r="AB43" s="7">
        <v>191</v>
      </c>
      <c r="AC43" t="s">
        <v>1421</v>
      </c>
      <c r="AD43" s="4">
        <v>1.5916666666666666</v>
      </c>
      <c r="AE43" s="4">
        <v>289.68333333333334</v>
      </c>
      <c r="AF43" s="7">
        <v>150</v>
      </c>
      <c r="AG43" s="9">
        <v>7068.47</v>
      </c>
      <c r="AH43" s="9">
        <f t="shared" si="5"/>
        <v>19.365671232876714</v>
      </c>
      <c r="AI43" s="9">
        <v>4337.910356164384</v>
      </c>
      <c r="AJ43" s="9">
        <f t="shared" si="15"/>
        <v>3220</v>
      </c>
      <c r="AK43" s="9">
        <f t="shared" si="16"/>
        <v>285.04</v>
      </c>
      <c r="AL43" s="9">
        <f t="shared" si="8"/>
        <v>494.28031072</v>
      </c>
      <c r="AM43" s="7">
        <v>20000</v>
      </c>
      <c r="AN43" s="2">
        <v>0.0325</v>
      </c>
      <c r="AO43" s="4">
        <f t="shared" si="9"/>
        <v>14950</v>
      </c>
      <c r="AP43" s="4">
        <f t="shared" si="17"/>
        <v>-20631.914000217723</v>
      </c>
      <c r="AQ43" s="4">
        <f t="shared" si="18"/>
        <v>43726.914000217716</v>
      </c>
      <c r="AR43" t="s">
        <v>779</v>
      </c>
    </row>
    <row r="44" spans="1:44" ht="15">
      <c r="A44">
        <v>1184895</v>
      </c>
      <c r="B44" t="s">
        <v>21</v>
      </c>
      <c r="C44" t="s">
        <v>1361</v>
      </c>
      <c r="D44" t="s">
        <v>27</v>
      </c>
      <c r="E44" t="s">
        <v>443</v>
      </c>
      <c r="F44" t="s">
        <v>22</v>
      </c>
      <c r="G44">
        <v>1548</v>
      </c>
      <c r="H44">
        <v>1951</v>
      </c>
      <c r="I44">
        <v>4</v>
      </c>
      <c r="J44">
        <v>2</v>
      </c>
      <c r="K44">
        <v>2</v>
      </c>
      <c r="L44">
        <v>0</v>
      </c>
      <c r="M44" s="5">
        <v>44763</v>
      </c>
      <c r="N44" s="1">
        <v>44777</v>
      </c>
      <c r="O44" s="1">
        <v>44946</v>
      </c>
      <c r="P44" s="3">
        <f t="shared" si="0"/>
        <v>14</v>
      </c>
      <c r="Q44" s="3">
        <v>183</v>
      </c>
      <c r="R44">
        <v>139</v>
      </c>
      <c r="S44" s="8">
        <v>269200</v>
      </c>
      <c r="T44" s="4">
        <f t="shared" si="1"/>
        <v>13460</v>
      </c>
      <c r="U44" s="7">
        <v>300000</v>
      </c>
      <c r="V44" s="7">
        <v>269000</v>
      </c>
      <c r="W44" s="7">
        <v>250000</v>
      </c>
      <c r="X44" s="2">
        <f t="shared" si="12"/>
        <v>0.8333333333333334</v>
      </c>
      <c r="Y44" s="2">
        <f t="shared" si="13"/>
        <v>0.929368029739777</v>
      </c>
      <c r="Z44" s="7">
        <f t="shared" si="14"/>
        <v>-19200</v>
      </c>
      <c r="AA44" s="3"/>
      <c r="AB44" s="7">
        <v>0</v>
      </c>
      <c r="AG44" s="9">
        <v>1909.9</v>
      </c>
      <c r="AH44" s="9">
        <f t="shared" si="5"/>
        <v>5.232602739726028</v>
      </c>
      <c r="AI44" s="9">
        <v>957.5663013698631</v>
      </c>
      <c r="AJ44" s="9">
        <f t="shared" si="15"/>
        <v>1750</v>
      </c>
      <c r="AK44" s="9">
        <f t="shared" si="16"/>
        <v>151.32</v>
      </c>
      <c r="AL44" s="9">
        <f t="shared" si="8"/>
        <v>403.80936099</v>
      </c>
      <c r="AM44" s="7">
        <v>3000</v>
      </c>
      <c r="AN44" s="2">
        <v>0.025</v>
      </c>
      <c r="AO44" s="4">
        <f t="shared" si="9"/>
        <v>6250</v>
      </c>
      <c r="AP44" s="4">
        <f t="shared" si="17"/>
        <v>-18252.695662359863</v>
      </c>
      <c r="AQ44" s="4">
        <f t="shared" si="18"/>
        <v>12512.695662359863</v>
      </c>
      <c r="AR44" t="s">
        <v>799</v>
      </c>
    </row>
    <row r="45" spans="1:44" ht="15">
      <c r="A45">
        <v>1177958</v>
      </c>
      <c r="B45" t="s">
        <v>21</v>
      </c>
      <c r="C45" t="s">
        <v>1153</v>
      </c>
      <c r="D45" t="s">
        <v>27</v>
      </c>
      <c r="E45" t="s">
        <v>703</v>
      </c>
      <c r="F45" t="s">
        <v>22</v>
      </c>
      <c r="G45">
        <v>1591</v>
      </c>
      <c r="H45">
        <v>1992</v>
      </c>
      <c r="I45">
        <v>3</v>
      </c>
      <c r="J45">
        <v>2</v>
      </c>
      <c r="K45">
        <v>2</v>
      </c>
      <c r="L45">
        <v>0</v>
      </c>
      <c r="M45" s="5">
        <v>44719</v>
      </c>
      <c r="N45" s="1">
        <v>44740</v>
      </c>
      <c r="O45" s="1">
        <v>44911</v>
      </c>
      <c r="P45" s="3">
        <f t="shared" si="0"/>
        <v>21</v>
      </c>
      <c r="Q45" s="3">
        <v>192</v>
      </c>
      <c r="R45">
        <v>119</v>
      </c>
      <c r="S45" s="8">
        <v>372900</v>
      </c>
      <c r="T45" s="4">
        <f t="shared" si="1"/>
        <v>18645</v>
      </c>
      <c r="U45" s="7">
        <v>433000</v>
      </c>
      <c r="V45" s="7">
        <v>369000</v>
      </c>
      <c r="W45" s="7">
        <v>350000</v>
      </c>
      <c r="X45" s="2">
        <f t="shared" si="12"/>
        <v>0.8083140877598153</v>
      </c>
      <c r="Y45" s="2">
        <f t="shared" si="13"/>
        <v>0.948509485094851</v>
      </c>
      <c r="Z45" s="7">
        <f t="shared" si="14"/>
        <v>-22900</v>
      </c>
      <c r="AA45" s="3"/>
      <c r="AB45" s="7">
        <v>150</v>
      </c>
      <c r="AC45" t="s">
        <v>23</v>
      </c>
      <c r="AD45" s="4">
        <v>0.410958904109589</v>
      </c>
      <c r="AE45" s="4">
        <v>48.90410958904109</v>
      </c>
      <c r="AG45" s="4">
        <v>2775.97</v>
      </c>
      <c r="AH45" s="9">
        <f t="shared" si="5"/>
        <v>7.605397260273972</v>
      </c>
      <c r="AI45" s="9">
        <v>1460.2362739726027</v>
      </c>
      <c r="AJ45" s="9">
        <f t="shared" si="15"/>
        <v>2450</v>
      </c>
      <c r="AK45" s="9">
        <f t="shared" si="16"/>
        <v>209.83999999999997</v>
      </c>
      <c r="AL45" s="9">
        <f t="shared" si="8"/>
        <v>423.66883776</v>
      </c>
      <c r="AM45" s="7">
        <v>250</v>
      </c>
      <c r="AN45" s="2">
        <v>0.025</v>
      </c>
      <c r="AO45" s="4">
        <f t="shared" si="9"/>
        <v>8750</v>
      </c>
      <c r="AP45" s="4">
        <f t="shared" si="17"/>
        <v>-17847.649221321644</v>
      </c>
      <c r="AQ45" s="4">
        <f t="shared" si="18"/>
        <v>13592.649221321644</v>
      </c>
      <c r="AR45" t="s">
        <v>704</v>
      </c>
    </row>
    <row r="46" spans="1:44" ht="15">
      <c r="A46">
        <v>1196219</v>
      </c>
      <c r="B46" t="s">
        <v>21</v>
      </c>
      <c r="C46" t="s">
        <v>1118</v>
      </c>
      <c r="D46" t="s">
        <v>24</v>
      </c>
      <c r="E46" t="s">
        <v>380</v>
      </c>
      <c r="F46" t="s">
        <v>22</v>
      </c>
      <c r="G46">
        <v>1646</v>
      </c>
      <c r="H46">
        <v>2009</v>
      </c>
      <c r="I46">
        <v>3</v>
      </c>
      <c r="J46">
        <v>3</v>
      </c>
      <c r="K46">
        <v>2</v>
      </c>
      <c r="L46">
        <v>1</v>
      </c>
      <c r="M46" s="5">
        <v>44798</v>
      </c>
      <c r="N46" s="1">
        <v>44848</v>
      </c>
      <c r="O46" s="1">
        <v>44980</v>
      </c>
      <c r="P46" s="3">
        <f t="shared" si="0"/>
        <v>50</v>
      </c>
      <c r="Q46" s="3">
        <v>182</v>
      </c>
      <c r="R46">
        <v>114</v>
      </c>
      <c r="S46" s="8">
        <v>314300</v>
      </c>
      <c r="T46" s="4">
        <f t="shared" si="1"/>
        <v>15715</v>
      </c>
      <c r="U46" s="7">
        <v>325000</v>
      </c>
      <c r="V46" s="7">
        <v>298000</v>
      </c>
      <c r="W46" s="7">
        <v>298000</v>
      </c>
      <c r="X46" s="2">
        <f t="shared" si="12"/>
        <v>0.916923076923077</v>
      </c>
      <c r="Y46" s="2">
        <f t="shared" si="13"/>
        <v>1</v>
      </c>
      <c r="Z46" s="7">
        <f t="shared" si="14"/>
        <v>-16300</v>
      </c>
      <c r="AA46" s="3"/>
      <c r="AB46" s="7">
        <v>61</v>
      </c>
      <c r="AC46" t="s">
        <v>1420</v>
      </c>
      <c r="AD46" s="4">
        <v>2.033333333333333</v>
      </c>
      <c r="AE46" s="4">
        <v>231.79999999999998</v>
      </c>
      <c r="AG46" s="9">
        <v>1608.3</v>
      </c>
      <c r="AH46" s="9">
        <f t="shared" si="5"/>
        <v>4.406301369863014</v>
      </c>
      <c r="AI46" s="9">
        <v>801.9468493150686</v>
      </c>
      <c r="AJ46" s="9">
        <f t="shared" si="15"/>
        <v>2086</v>
      </c>
      <c r="AK46" s="9">
        <f t="shared" si="16"/>
        <v>181.28</v>
      </c>
      <c r="AL46" s="9">
        <f t="shared" si="8"/>
        <v>401.60275246</v>
      </c>
      <c r="AM46" s="7">
        <v>6000</v>
      </c>
      <c r="AN46" s="2">
        <v>0.025</v>
      </c>
      <c r="AO46" s="4">
        <f t="shared" si="9"/>
        <v>7450</v>
      </c>
      <c r="AP46" s="4">
        <f t="shared" si="17"/>
        <v>-17737.62960177507</v>
      </c>
      <c r="AQ46" s="4">
        <f t="shared" si="18"/>
        <v>17152.62960177507</v>
      </c>
      <c r="AR46" t="s">
        <v>381</v>
      </c>
    </row>
    <row r="47" spans="1:44" ht="15">
      <c r="A47">
        <v>1177320</v>
      </c>
      <c r="B47" t="s">
        <v>21</v>
      </c>
      <c r="C47" t="s">
        <v>1372</v>
      </c>
      <c r="D47" t="s">
        <v>27</v>
      </c>
      <c r="E47" t="s">
        <v>852</v>
      </c>
      <c r="F47" t="s">
        <v>22</v>
      </c>
      <c r="G47">
        <v>1570</v>
      </c>
      <c r="H47">
        <v>1978</v>
      </c>
      <c r="I47">
        <v>3</v>
      </c>
      <c r="J47">
        <v>2</v>
      </c>
      <c r="K47">
        <v>2</v>
      </c>
      <c r="L47">
        <v>0</v>
      </c>
      <c r="M47" s="5">
        <v>44714</v>
      </c>
      <c r="N47" s="1">
        <v>44736</v>
      </c>
      <c r="O47" s="1">
        <v>44967</v>
      </c>
      <c r="P47" s="3">
        <f t="shared" si="0"/>
        <v>22</v>
      </c>
      <c r="Q47" s="3">
        <v>253</v>
      </c>
      <c r="R47">
        <v>202</v>
      </c>
      <c r="S47" s="7">
        <v>356200</v>
      </c>
      <c r="T47" s="4">
        <f t="shared" si="1"/>
        <v>17810</v>
      </c>
      <c r="U47" s="7">
        <v>431000</v>
      </c>
      <c r="V47" s="7">
        <v>346000</v>
      </c>
      <c r="W47" s="7">
        <v>346000</v>
      </c>
      <c r="X47" s="2">
        <f t="shared" si="12"/>
        <v>0.802784222737819</v>
      </c>
      <c r="Y47" s="2">
        <f t="shared" si="13"/>
        <v>1</v>
      </c>
      <c r="Z47" s="7">
        <f t="shared" si="14"/>
        <v>-10200</v>
      </c>
      <c r="AA47" s="3"/>
      <c r="AB47" s="7">
        <v>0</v>
      </c>
      <c r="AG47" s="9">
        <v>1581.35</v>
      </c>
      <c r="AH47" s="9">
        <f t="shared" si="5"/>
        <v>4.332465753424657</v>
      </c>
      <c r="AI47" s="9">
        <v>1096.113835616438</v>
      </c>
      <c r="AJ47" s="9">
        <f t="shared" si="15"/>
        <v>2422</v>
      </c>
      <c r="AK47" s="9">
        <f t="shared" si="16"/>
        <v>212.51999999999998</v>
      </c>
      <c r="AL47" s="9">
        <f t="shared" si="8"/>
        <v>558.27195809</v>
      </c>
      <c r="AM47" s="7">
        <v>12380</v>
      </c>
      <c r="AN47" s="2">
        <v>0.025</v>
      </c>
      <c r="AO47" s="4">
        <f t="shared" si="9"/>
        <v>8650</v>
      </c>
      <c r="AP47" s="4">
        <f t="shared" si="17"/>
        <v>-17708.90579370644</v>
      </c>
      <c r="AQ47" s="4">
        <f t="shared" si="18"/>
        <v>25318.90579370644</v>
      </c>
      <c r="AR47" t="s">
        <v>853</v>
      </c>
    </row>
    <row r="48" spans="1:44" ht="15">
      <c r="A48">
        <v>1183473</v>
      </c>
      <c r="B48" t="s">
        <v>21</v>
      </c>
      <c r="C48" t="s">
        <v>1246</v>
      </c>
      <c r="D48" t="s">
        <v>27</v>
      </c>
      <c r="E48" t="s">
        <v>643</v>
      </c>
      <c r="F48" t="s">
        <v>22</v>
      </c>
      <c r="G48">
        <v>2022</v>
      </c>
      <c r="H48">
        <v>2004</v>
      </c>
      <c r="I48">
        <v>4</v>
      </c>
      <c r="J48">
        <v>3</v>
      </c>
      <c r="K48">
        <v>2</v>
      </c>
      <c r="L48">
        <v>1</v>
      </c>
      <c r="M48" s="5">
        <v>44753</v>
      </c>
      <c r="N48" s="1">
        <v>44770</v>
      </c>
      <c r="O48" s="1">
        <v>44932</v>
      </c>
      <c r="P48" s="3">
        <f t="shared" si="0"/>
        <v>17</v>
      </c>
      <c r="Q48" s="3">
        <v>179</v>
      </c>
      <c r="R48">
        <v>132</v>
      </c>
      <c r="S48" s="8">
        <v>435400</v>
      </c>
      <c r="T48" s="4">
        <f t="shared" si="1"/>
        <v>21770</v>
      </c>
      <c r="U48" s="7">
        <v>480000</v>
      </c>
      <c r="V48" s="7">
        <v>445000</v>
      </c>
      <c r="W48" s="7">
        <v>423000</v>
      </c>
      <c r="X48" s="2">
        <f t="shared" si="12"/>
        <v>0.88125</v>
      </c>
      <c r="Y48" s="2">
        <f t="shared" si="13"/>
        <v>0.950561797752809</v>
      </c>
      <c r="Z48" s="7">
        <f t="shared" si="14"/>
        <v>-12400</v>
      </c>
      <c r="AA48" s="3"/>
      <c r="AB48" s="7">
        <v>170</v>
      </c>
      <c r="AC48" t="s">
        <v>23</v>
      </c>
      <c r="AD48" s="4">
        <v>0.4657534246575342</v>
      </c>
      <c r="AE48" s="4">
        <v>61.479452054794514</v>
      </c>
      <c r="AG48" s="9">
        <v>3042.41</v>
      </c>
      <c r="AH48" s="9">
        <f t="shared" si="5"/>
        <v>8.335369863013698</v>
      </c>
      <c r="AI48" s="9">
        <v>1492.031205479452</v>
      </c>
      <c r="AJ48" s="9">
        <f t="shared" si="15"/>
        <v>2961</v>
      </c>
      <c r="AK48" s="9">
        <f t="shared" si="16"/>
        <v>257.84</v>
      </c>
      <c r="AL48" s="9">
        <f t="shared" si="8"/>
        <v>394.98292687000003</v>
      </c>
      <c r="AM48" s="7">
        <v>11143</v>
      </c>
      <c r="AN48" s="2">
        <v>0.025</v>
      </c>
      <c r="AO48" s="4">
        <f t="shared" si="9"/>
        <v>10575</v>
      </c>
      <c r="AP48" s="4">
        <f t="shared" si="17"/>
        <v>-17515.333584404245</v>
      </c>
      <c r="AQ48" s="4">
        <f t="shared" si="18"/>
        <v>26885.333584404245</v>
      </c>
      <c r="AR48" t="s">
        <v>761</v>
      </c>
    </row>
    <row r="49" spans="1:44" ht="15">
      <c r="A49">
        <v>1174926</v>
      </c>
      <c r="B49" t="s">
        <v>21</v>
      </c>
      <c r="C49" t="s">
        <v>1356</v>
      </c>
      <c r="D49" t="s">
        <v>172</v>
      </c>
      <c r="E49" t="s">
        <v>740</v>
      </c>
      <c r="F49" t="s">
        <v>22</v>
      </c>
      <c r="G49">
        <v>1884</v>
      </c>
      <c r="H49">
        <v>1992</v>
      </c>
      <c r="I49">
        <v>3</v>
      </c>
      <c r="J49">
        <v>2</v>
      </c>
      <c r="K49">
        <v>2</v>
      </c>
      <c r="L49">
        <v>0</v>
      </c>
      <c r="M49" s="5">
        <v>44699</v>
      </c>
      <c r="N49" s="1">
        <v>44725</v>
      </c>
      <c r="O49" s="1">
        <v>44924</v>
      </c>
      <c r="P49" s="3">
        <f t="shared" si="0"/>
        <v>26</v>
      </c>
      <c r="Q49" s="3">
        <v>225</v>
      </c>
      <c r="R49">
        <v>176</v>
      </c>
      <c r="S49" s="7">
        <v>396100</v>
      </c>
      <c r="T49" s="4">
        <f t="shared" si="1"/>
        <v>19805</v>
      </c>
      <c r="U49" s="7">
        <v>450000</v>
      </c>
      <c r="V49" s="7">
        <v>393000</v>
      </c>
      <c r="W49" s="7">
        <v>375000</v>
      </c>
      <c r="X49" s="2">
        <f t="shared" si="12"/>
        <v>0.8333333333333334</v>
      </c>
      <c r="Y49" s="2">
        <f t="shared" si="13"/>
        <v>0.9541984732824428</v>
      </c>
      <c r="Z49" s="7">
        <f t="shared" si="14"/>
        <v>-21100</v>
      </c>
      <c r="AA49" s="3"/>
      <c r="AB49" s="7">
        <v>0</v>
      </c>
      <c r="AG49" s="9">
        <v>2374.46</v>
      </c>
      <c r="AH49" s="9">
        <f t="shared" si="5"/>
        <v>6.505369863013699</v>
      </c>
      <c r="AI49" s="9">
        <v>1463.7082191780821</v>
      </c>
      <c r="AJ49" s="9">
        <f t="shared" si="15"/>
        <v>2625</v>
      </c>
      <c r="AK49" s="9">
        <f t="shared" si="16"/>
        <v>225.56</v>
      </c>
      <c r="AL49" s="9">
        <f t="shared" si="8"/>
        <v>496.48691925</v>
      </c>
      <c r="AM49" s="7">
        <v>1500</v>
      </c>
      <c r="AN49" s="2">
        <v>0.025</v>
      </c>
      <c r="AO49" s="4">
        <f t="shared" si="9"/>
        <v>9375</v>
      </c>
      <c r="AP49" s="4">
        <f t="shared" si="17"/>
        <v>-16980.75513842808</v>
      </c>
      <c r="AQ49" s="4">
        <f t="shared" si="18"/>
        <v>15685.755138428081</v>
      </c>
      <c r="AR49" t="s">
        <v>741</v>
      </c>
    </row>
    <row r="50" spans="1:44" ht="15">
      <c r="A50">
        <v>1183583</v>
      </c>
      <c r="B50" t="s">
        <v>21</v>
      </c>
      <c r="C50" t="s">
        <v>1412</v>
      </c>
      <c r="D50" t="s">
        <v>129</v>
      </c>
      <c r="E50" t="s">
        <v>843</v>
      </c>
      <c r="F50" t="s">
        <v>60</v>
      </c>
      <c r="G50">
        <v>687</v>
      </c>
      <c r="H50">
        <v>1985</v>
      </c>
      <c r="I50">
        <v>1</v>
      </c>
      <c r="J50">
        <v>1</v>
      </c>
      <c r="K50">
        <v>1</v>
      </c>
      <c r="L50">
        <v>0</v>
      </c>
      <c r="M50" s="5">
        <v>44737</v>
      </c>
      <c r="N50" s="1">
        <v>44770</v>
      </c>
      <c r="O50" s="1">
        <v>44966</v>
      </c>
      <c r="P50" s="3">
        <f t="shared" si="0"/>
        <v>33</v>
      </c>
      <c r="Q50" s="3">
        <v>229</v>
      </c>
      <c r="R50">
        <v>174</v>
      </c>
      <c r="S50" s="8">
        <v>297800</v>
      </c>
      <c r="T50" s="4">
        <f t="shared" si="1"/>
        <v>14890</v>
      </c>
      <c r="U50" s="7">
        <v>341000</v>
      </c>
      <c r="V50" s="7">
        <v>297000</v>
      </c>
      <c r="W50" s="7">
        <v>280000</v>
      </c>
      <c r="X50" s="2">
        <f t="shared" si="12"/>
        <v>0.8211143695014663</v>
      </c>
      <c r="Y50" s="2">
        <f t="shared" si="13"/>
        <v>0.9427609427609428</v>
      </c>
      <c r="Z50" s="7">
        <f t="shared" si="14"/>
        <v>-17800</v>
      </c>
      <c r="AA50" s="3"/>
      <c r="AB50" s="7">
        <v>479</v>
      </c>
      <c r="AC50" t="s">
        <v>1420</v>
      </c>
      <c r="AD50" s="4">
        <v>15.966666666666667</v>
      </c>
      <c r="AE50" s="4">
        <v>2778.2</v>
      </c>
      <c r="AG50" s="9">
        <v>1533.68</v>
      </c>
      <c r="AH50" s="9">
        <f t="shared" si="5"/>
        <v>4.20186301369863</v>
      </c>
      <c r="AI50" s="9">
        <v>962.2266301369863</v>
      </c>
      <c r="AJ50" s="9">
        <f t="shared" si="15"/>
        <v>1960</v>
      </c>
      <c r="AK50" s="9">
        <f t="shared" si="16"/>
        <v>169.88</v>
      </c>
      <c r="AL50" s="9">
        <f t="shared" si="8"/>
        <v>505.31335337</v>
      </c>
      <c r="AM50" s="7">
        <v>0</v>
      </c>
      <c r="AN50" s="2">
        <v>0.025</v>
      </c>
      <c r="AO50" s="4">
        <f t="shared" si="9"/>
        <v>7000</v>
      </c>
      <c r="AP50" s="4">
        <f t="shared" si="17"/>
        <v>-16285.619983506986</v>
      </c>
      <c r="AQ50" s="4">
        <f t="shared" si="18"/>
        <v>13375.619983506986</v>
      </c>
      <c r="AR50" t="s">
        <v>844</v>
      </c>
    </row>
    <row r="51" spans="1:44" ht="15">
      <c r="A51">
        <v>1178551</v>
      </c>
      <c r="B51" t="s">
        <v>21</v>
      </c>
      <c r="C51" t="s">
        <v>1051</v>
      </c>
      <c r="D51" t="s">
        <v>27</v>
      </c>
      <c r="E51" t="s">
        <v>727</v>
      </c>
      <c r="F51" t="s">
        <v>22</v>
      </c>
      <c r="G51">
        <v>986</v>
      </c>
      <c r="H51">
        <v>1955</v>
      </c>
      <c r="I51">
        <v>3</v>
      </c>
      <c r="J51">
        <v>2</v>
      </c>
      <c r="K51">
        <v>2</v>
      </c>
      <c r="L51">
        <v>0</v>
      </c>
      <c r="M51" s="5">
        <v>44707</v>
      </c>
      <c r="N51" s="1">
        <v>44742</v>
      </c>
      <c r="O51" s="1">
        <v>44917</v>
      </c>
      <c r="P51" s="3">
        <f t="shared" si="0"/>
        <v>35</v>
      </c>
      <c r="Q51" s="3">
        <v>210</v>
      </c>
      <c r="R51">
        <v>137</v>
      </c>
      <c r="S51" s="8">
        <v>226900</v>
      </c>
      <c r="T51" s="4">
        <f t="shared" si="1"/>
        <v>11345</v>
      </c>
      <c r="U51" s="7">
        <v>251000</v>
      </c>
      <c r="V51" s="7">
        <v>220000</v>
      </c>
      <c r="W51" s="7">
        <v>220000</v>
      </c>
      <c r="X51" s="2">
        <f t="shared" si="12"/>
        <v>0.8764940239043825</v>
      </c>
      <c r="Y51" s="2">
        <f t="shared" si="13"/>
        <v>1</v>
      </c>
      <c r="Z51" s="7">
        <f t="shared" si="14"/>
        <v>-6900</v>
      </c>
      <c r="AA51" s="3"/>
      <c r="AB51" s="7">
        <v>0</v>
      </c>
      <c r="AG51" s="9">
        <v>387.03</v>
      </c>
      <c r="AH51" s="9">
        <f t="shared" si="5"/>
        <v>1.0603561643835615</v>
      </c>
      <c r="AI51" s="9">
        <v>222.67479452054792</v>
      </c>
      <c r="AJ51" s="9">
        <f t="shared" si="15"/>
        <v>1540</v>
      </c>
      <c r="AK51" s="9">
        <f t="shared" si="16"/>
        <v>138.24</v>
      </c>
      <c r="AL51" s="9">
        <f t="shared" si="8"/>
        <v>463.3877913</v>
      </c>
      <c r="AM51" s="7">
        <v>12325</v>
      </c>
      <c r="AN51" s="2">
        <v>0.025</v>
      </c>
      <c r="AO51" s="4">
        <f t="shared" si="9"/>
        <v>5500</v>
      </c>
      <c r="AP51" s="4">
        <f t="shared" si="17"/>
        <v>-15744.302585820547</v>
      </c>
      <c r="AQ51" s="4">
        <f t="shared" si="18"/>
        <v>20189.302585820547</v>
      </c>
      <c r="AR51" t="s">
        <v>728</v>
      </c>
    </row>
    <row r="52" spans="1:44" ht="15">
      <c r="A52">
        <v>1180712</v>
      </c>
      <c r="B52" t="s">
        <v>21</v>
      </c>
      <c r="C52" t="s">
        <v>1275</v>
      </c>
      <c r="D52" t="s">
        <v>27</v>
      </c>
      <c r="E52" t="s">
        <v>818</v>
      </c>
      <c r="F52" t="s">
        <v>32</v>
      </c>
      <c r="G52">
        <v>1680</v>
      </c>
      <c r="H52">
        <v>1973</v>
      </c>
      <c r="I52">
        <v>3</v>
      </c>
      <c r="J52">
        <v>3</v>
      </c>
      <c r="K52">
        <v>2</v>
      </c>
      <c r="L52">
        <v>1</v>
      </c>
      <c r="M52" s="5">
        <v>44706</v>
      </c>
      <c r="N52" s="1">
        <v>44755</v>
      </c>
      <c r="O52" s="1">
        <v>44953</v>
      </c>
      <c r="P52" s="3">
        <f t="shared" si="0"/>
        <v>49</v>
      </c>
      <c r="Q52" s="3">
        <v>247</v>
      </c>
      <c r="R52">
        <v>153</v>
      </c>
      <c r="S52" s="8">
        <v>199400</v>
      </c>
      <c r="T52" s="4">
        <f t="shared" si="1"/>
        <v>9970</v>
      </c>
      <c r="U52" s="7">
        <v>230000</v>
      </c>
      <c r="V52" s="7">
        <v>198000</v>
      </c>
      <c r="W52" s="7">
        <v>189300</v>
      </c>
      <c r="X52" s="2">
        <f t="shared" si="12"/>
        <v>0.8230434782608695</v>
      </c>
      <c r="Y52" s="2">
        <f t="shared" si="13"/>
        <v>0.956060606060606</v>
      </c>
      <c r="Z52" s="7">
        <f t="shared" si="14"/>
        <v>-10100</v>
      </c>
      <c r="AA52" s="3"/>
      <c r="AB52" s="7">
        <v>235</v>
      </c>
      <c r="AC52" t="s">
        <v>1420</v>
      </c>
      <c r="AD52" s="4">
        <v>7.833333333333333</v>
      </c>
      <c r="AE52" s="4">
        <v>1198.5</v>
      </c>
      <c r="AG52" s="9">
        <v>2361.25</v>
      </c>
      <c r="AH52" s="9">
        <f t="shared" si="5"/>
        <v>6.469178082191781</v>
      </c>
      <c r="AI52" s="9">
        <v>1597.88698630137</v>
      </c>
      <c r="AJ52" s="9">
        <f t="shared" si="15"/>
        <v>1325.1000000000001</v>
      </c>
      <c r="AK52" s="9">
        <f t="shared" si="16"/>
        <v>118.54000000000002</v>
      </c>
      <c r="AL52" s="9">
        <f t="shared" si="8"/>
        <v>545.03230691</v>
      </c>
      <c r="AM52" s="7">
        <v>5679</v>
      </c>
      <c r="AN52" s="2">
        <v>0.025</v>
      </c>
      <c r="AO52" s="4">
        <f t="shared" si="9"/>
        <v>4732.5</v>
      </c>
      <c r="AP52" s="4">
        <f t="shared" si="17"/>
        <v>-15326.55929321137</v>
      </c>
      <c r="AQ52" s="4">
        <f t="shared" si="18"/>
        <v>15196.55929321137</v>
      </c>
      <c r="AR52" t="s">
        <v>819</v>
      </c>
    </row>
    <row r="53" spans="1:44" ht="15">
      <c r="A53">
        <v>1166013</v>
      </c>
      <c r="B53" t="s">
        <v>21</v>
      </c>
      <c r="C53" t="s">
        <v>1095</v>
      </c>
      <c r="D53" t="s">
        <v>159</v>
      </c>
      <c r="E53" t="s">
        <v>723</v>
      </c>
      <c r="F53" t="s">
        <v>22</v>
      </c>
      <c r="G53">
        <v>1383</v>
      </c>
      <c r="H53">
        <v>2002</v>
      </c>
      <c r="I53">
        <v>3</v>
      </c>
      <c r="J53">
        <v>2</v>
      </c>
      <c r="K53">
        <v>2</v>
      </c>
      <c r="L53">
        <v>0</v>
      </c>
      <c r="M53" s="5">
        <v>44664</v>
      </c>
      <c r="N53" s="1">
        <v>44679</v>
      </c>
      <c r="O53" s="1">
        <v>44917</v>
      </c>
      <c r="P53" s="3">
        <f t="shared" si="0"/>
        <v>15</v>
      </c>
      <c r="Q53" s="3">
        <v>253</v>
      </c>
      <c r="R53">
        <v>209</v>
      </c>
      <c r="S53" s="7">
        <v>286900</v>
      </c>
      <c r="T53" s="4">
        <f t="shared" si="1"/>
        <v>14345</v>
      </c>
      <c r="U53" s="7">
        <v>341000</v>
      </c>
      <c r="V53" s="7">
        <v>287000</v>
      </c>
      <c r="W53" s="7">
        <v>270000</v>
      </c>
      <c r="X53" s="2">
        <f t="shared" si="12"/>
        <v>0.7917888563049853</v>
      </c>
      <c r="Y53" s="2">
        <f t="shared" si="13"/>
        <v>0.9407665505226481</v>
      </c>
      <c r="Z53" s="7">
        <f t="shared" si="14"/>
        <v>-16900</v>
      </c>
      <c r="AA53" s="3"/>
      <c r="AB53" s="7">
        <v>0</v>
      </c>
      <c r="AG53" s="9">
        <v>1819.67</v>
      </c>
      <c r="AH53" s="9">
        <f t="shared" si="5"/>
        <v>4.985397260273973</v>
      </c>
      <c r="AI53" s="9">
        <v>1261.3055068493152</v>
      </c>
      <c r="AJ53" s="9">
        <f t="shared" si="15"/>
        <v>1890</v>
      </c>
      <c r="AK53" s="9">
        <f t="shared" si="16"/>
        <v>164.24</v>
      </c>
      <c r="AL53" s="9">
        <f t="shared" si="8"/>
        <v>558.27195809</v>
      </c>
      <c r="AM53" s="7">
        <v>0</v>
      </c>
      <c r="AN53" s="2">
        <v>0.0325</v>
      </c>
      <c r="AO53" s="4">
        <f t="shared" si="9"/>
        <v>8775</v>
      </c>
      <c r="AP53" s="4">
        <f t="shared" si="17"/>
        <v>-15203.817464939315</v>
      </c>
      <c r="AQ53" s="4">
        <f t="shared" si="18"/>
        <v>12648.817464939315</v>
      </c>
      <c r="AR53" t="s">
        <v>724</v>
      </c>
    </row>
    <row r="54" spans="1:44" ht="15">
      <c r="A54">
        <v>1181296</v>
      </c>
      <c r="B54" t="s">
        <v>21</v>
      </c>
      <c r="C54" t="s">
        <v>1144</v>
      </c>
      <c r="D54" t="s">
        <v>27</v>
      </c>
      <c r="E54" t="s">
        <v>522</v>
      </c>
      <c r="F54" t="s">
        <v>22</v>
      </c>
      <c r="G54">
        <v>2912</v>
      </c>
      <c r="H54">
        <v>2005</v>
      </c>
      <c r="I54">
        <v>4</v>
      </c>
      <c r="J54">
        <v>3</v>
      </c>
      <c r="K54">
        <v>2</v>
      </c>
      <c r="L54">
        <v>1</v>
      </c>
      <c r="M54" s="5">
        <v>44750</v>
      </c>
      <c r="N54" s="1">
        <v>44757</v>
      </c>
      <c r="O54" s="1">
        <v>44972</v>
      </c>
      <c r="P54" s="3">
        <f t="shared" si="0"/>
        <v>7</v>
      </c>
      <c r="Q54" s="3">
        <v>222</v>
      </c>
      <c r="R54">
        <v>147</v>
      </c>
      <c r="S54" s="8">
        <v>430700</v>
      </c>
      <c r="T54" s="4">
        <f t="shared" si="1"/>
        <v>21535</v>
      </c>
      <c r="U54" s="7">
        <v>503000</v>
      </c>
      <c r="V54" s="7">
        <v>429000</v>
      </c>
      <c r="W54" s="7">
        <v>425000</v>
      </c>
      <c r="X54" s="2">
        <f t="shared" si="12"/>
        <v>0.8449304174950298</v>
      </c>
      <c r="Y54" s="2">
        <f t="shared" si="13"/>
        <v>0.9906759906759907</v>
      </c>
      <c r="Z54" s="7">
        <f t="shared" si="14"/>
        <v>-5700</v>
      </c>
      <c r="AA54" s="3"/>
      <c r="AB54" s="7">
        <v>131</v>
      </c>
      <c r="AC54" t="s">
        <v>1421</v>
      </c>
      <c r="AD54" s="4">
        <v>1.0916666666666666</v>
      </c>
      <c r="AE54" s="4">
        <v>160.475</v>
      </c>
      <c r="AG54" s="9">
        <v>5191.41</v>
      </c>
      <c r="AH54" s="9">
        <f t="shared" si="5"/>
        <v>14.22304109589041</v>
      </c>
      <c r="AI54" s="9">
        <v>3157.515123287671</v>
      </c>
      <c r="AJ54" s="9">
        <f t="shared" si="15"/>
        <v>2975</v>
      </c>
      <c r="AK54" s="9">
        <f t="shared" si="16"/>
        <v>261.71999999999997</v>
      </c>
      <c r="AL54" s="9">
        <f t="shared" si="8"/>
        <v>489.86709366</v>
      </c>
      <c r="AM54" s="7">
        <v>12750</v>
      </c>
      <c r="AN54" s="2">
        <v>0.025</v>
      </c>
      <c r="AO54" s="4">
        <f t="shared" si="9"/>
        <v>10625</v>
      </c>
      <c r="AP54" s="4">
        <f t="shared" si="17"/>
        <v>-14584.57721694767</v>
      </c>
      <c r="AQ54" s="4">
        <f t="shared" si="18"/>
        <v>30419.57721694767</v>
      </c>
      <c r="AR54" t="s">
        <v>878</v>
      </c>
    </row>
    <row r="55" spans="1:44" ht="15">
      <c r="A55">
        <v>1184695</v>
      </c>
      <c r="B55" t="s">
        <v>21</v>
      </c>
      <c r="C55" t="s">
        <v>1165</v>
      </c>
      <c r="D55" t="s">
        <v>27</v>
      </c>
      <c r="E55" t="s">
        <v>335</v>
      </c>
      <c r="F55" t="s">
        <v>22</v>
      </c>
      <c r="G55">
        <v>1284</v>
      </c>
      <c r="H55">
        <v>1994</v>
      </c>
      <c r="I55">
        <v>3</v>
      </c>
      <c r="J55">
        <v>2</v>
      </c>
      <c r="K55">
        <v>2</v>
      </c>
      <c r="L55">
        <v>0</v>
      </c>
      <c r="M55" s="5">
        <v>44741</v>
      </c>
      <c r="N55" s="1">
        <v>44776</v>
      </c>
      <c r="O55" s="1">
        <v>44974</v>
      </c>
      <c r="P55" s="3">
        <f t="shared" si="0"/>
        <v>35</v>
      </c>
      <c r="Q55" s="3">
        <v>233</v>
      </c>
      <c r="R55">
        <v>167</v>
      </c>
      <c r="S55" s="8">
        <v>268200</v>
      </c>
      <c r="T55" s="4">
        <f t="shared" si="1"/>
        <v>13410</v>
      </c>
      <c r="U55" s="7">
        <v>325000</v>
      </c>
      <c r="V55" s="7">
        <v>263000</v>
      </c>
      <c r="W55" s="7">
        <v>252250</v>
      </c>
      <c r="X55" s="2">
        <f t="shared" si="12"/>
        <v>0.7761538461538462</v>
      </c>
      <c r="Y55" s="2">
        <f t="shared" si="13"/>
        <v>0.9591254752851711</v>
      </c>
      <c r="Z55" s="7">
        <f t="shared" si="14"/>
        <v>-15950</v>
      </c>
      <c r="AA55" s="3"/>
      <c r="AB55" s="7">
        <v>192</v>
      </c>
      <c r="AC55" t="s">
        <v>23</v>
      </c>
      <c r="AD55" s="4">
        <v>0.5260273972602739</v>
      </c>
      <c r="AE55" s="4">
        <v>87.84657534246574</v>
      </c>
      <c r="AG55" s="9">
        <v>908.76</v>
      </c>
      <c r="AH55" s="9">
        <f t="shared" si="5"/>
        <v>2.4897534246575344</v>
      </c>
      <c r="AI55" s="9">
        <v>580.1125479452055</v>
      </c>
      <c r="AJ55" s="9">
        <f t="shared" si="15"/>
        <v>1765.75</v>
      </c>
      <c r="AK55" s="9">
        <f t="shared" si="16"/>
        <v>153.97</v>
      </c>
      <c r="AL55" s="9">
        <f t="shared" si="8"/>
        <v>514.13978749</v>
      </c>
      <c r="AM55" s="7">
        <v>2500</v>
      </c>
      <c r="AN55" s="2">
        <v>0.025</v>
      </c>
      <c r="AO55" s="4">
        <f t="shared" si="9"/>
        <v>6306.25</v>
      </c>
      <c r="AP55" s="4">
        <f t="shared" si="17"/>
        <v>-14448.06891077767</v>
      </c>
      <c r="AQ55" s="4">
        <f t="shared" si="18"/>
        <v>11908.06891077767</v>
      </c>
      <c r="AR55" t="s">
        <v>894</v>
      </c>
    </row>
    <row r="56" spans="1:44" ht="15">
      <c r="A56">
        <v>1184259</v>
      </c>
      <c r="B56" t="s">
        <v>21</v>
      </c>
      <c r="C56" t="s">
        <v>997</v>
      </c>
      <c r="D56" t="s">
        <v>27</v>
      </c>
      <c r="E56" t="s">
        <v>742</v>
      </c>
      <c r="F56" t="s">
        <v>22</v>
      </c>
      <c r="G56">
        <v>1205</v>
      </c>
      <c r="H56">
        <v>1991</v>
      </c>
      <c r="I56">
        <v>3</v>
      </c>
      <c r="J56">
        <v>2</v>
      </c>
      <c r="K56">
        <v>2</v>
      </c>
      <c r="L56">
        <v>0</v>
      </c>
      <c r="M56" s="5">
        <v>44739</v>
      </c>
      <c r="N56" s="1">
        <v>44774</v>
      </c>
      <c r="O56" s="1">
        <v>44924</v>
      </c>
      <c r="P56" s="3">
        <f t="shared" si="0"/>
        <v>35</v>
      </c>
      <c r="Q56" s="3">
        <v>185</v>
      </c>
      <c r="R56">
        <v>116</v>
      </c>
      <c r="S56" s="8">
        <v>262400</v>
      </c>
      <c r="T56" s="4">
        <f t="shared" si="1"/>
        <v>13120</v>
      </c>
      <c r="U56" s="7">
        <v>283000</v>
      </c>
      <c r="V56" s="7">
        <v>247000</v>
      </c>
      <c r="W56" s="7">
        <v>247000</v>
      </c>
      <c r="X56" s="2">
        <f t="shared" si="12"/>
        <v>0.872791519434629</v>
      </c>
      <c r="Y56" s="2">
        <f t="shared" si="13"/>
        <v>1</v>
      </c>
      <c r="Z56" s="7">
        <f t="shared" si="14"/>
        <v>-15400</v>
      </c>
      <c r="AA56" s="3"/>
      <c r="AB56" s="7">
        <v>0</v>
      </c>
      <c r="AG56" s="9">
        <v>1461.04</v>
      </c>
      <c r="AH56" s="9">
        <f t="shared" si="5"/>
        <v>4.002849315068493</v>
      </c>
      <c r="AI56" s="9">
        <v>740.5271232876713</v>
      </c>
      <c r="AJ56" s="9">
        <f t="shared" si="15"/>
        <v>1729</v>
      </c>
      <c r="AK56" s="9">
        <f t="shared" si="16"/>
        <v>151.04000000000002</v>
      </c>
      <c r="AL56" s="9">
        <f t="shared" si="8"/>
        <v>408.22257805</v>
      </c>
      <c r="AM56" s="7">
        <v>2000</v>
      </c>
      <c r="AN56" s="2">
        <v>0.025</v>
      </c>
      <c r="AO56" s="4">
        <f t="shared" si="9"/>
        <v>6175</v>
      </c>
      <c r="AP56" s="4">
        <f t="shared" si="17"/>
        <v>-13483.789701337671</v>
      </c>
      <c r="AQ56" s="4">
        <f t="shared" si="18"/>
        <v>11203.789701337671</v>
      </c>
      <c r="AR56" t="s">
        <v>743</v>
      </c>
    </row>
    <row r="57" spans="1:44" ht="15">
      <c r="A57">
        <v>1176002</v>
      </c>
      <c r="B57" t="s">
        <v>21</v>
      </c>
      <c r="C57" t="s">
        <v>942</v>
      </c>
      <c r="D57" t="s">
        <v>27</v>
      </c>
      <c r="E57" t="s">
        <v>879</v>
      </c>
      <c r="F57" t="s">
        <v>22</v>
      </c>
      <c r="G57">
        <v>1536</v>
      </c>
      <c r="H57">
        <v>1960</v>
      </c>
      <c r="I57">
        <v>3</v>
      </c>
      <c r="J57">
        <v>2</v>
      </c>
      <c r="K57">
        <v>2</v>
      </c>
      <c r="L57">
        <v>0</v>
      </c>
      <c r="M57" s="5">
        <v>44713</v>
      </c>
      <c r="N57" s="1">
        <v>44729</v>
      </c>
      <c r="O57" s="1">
        <v>44971</v>
      </c>
      <c r="P57" s="3">
        <f t="shared" si="0"/>
        <v>16</v>
      </c>
      <c r="Q57" s="3">
        <v>258</v>
      </c>
      <c r="R57">
        <v>199</v>
      </c>
      <c r="S57" s="8">
        <v>264100</v>
      </c>
      <c r="T57" s="4">
        <f t="shared" si="1"/>
        <v>13205</v>
      </c>
      <c r="U57" s="7">
        <v>325000</v>
      </c>
      <c r="V57" s="7">
        <v>267000</v>
      </c>
      <c r="W57" s="7">
        <v>249000</v>
      </c>
      <c r="X57" s="2">
        <f t="shared" si="12"/>
        <v>0.7661538461538462</v>
      </c>
      <c r="Y57" s="2">
        <f t="shared" si="13"/>
        <v>0.9325842696629213</v>
      </c>
      <c r="Z57" s="7">
        <f t="shared" si="14"/>
        <v>-15100</v>
      </c>
      <c r="AA57" s="3"/>
      <c r="AB57" s="7">
        <v>0</v>
      </c>
      <c r="AG57" s="9">
        <v>1844.25</v>
      </c>
      <c r="AH57" s="9">
        <f t="shared" si="5"/>
        <v>5.052739726027397</v>
      </c>
      <c r="AI57" s="9">
        <v>1303.6068493150685</v>
      </c>
      <c r="AJ57" s="9">
        <f t="shared" si="15"/>
        <v>1743</v>
      </c>
      <c r="AK57" s="9">
        <f t="shared" si="16"/>
        <v>152.35999999999999</v>
      </c>
      <c r="AL57" s="9">
        <f t="shared" si="8"/>
        <v>569.30500074</v>
      </c>
      <c r="AM57" s="7">
        <v>1500</v>
      </c>
      <c r="AN57" s="2">
        <v>0.025</v>
      </c>
      <c r="AO57" s="4">
        <f t="shared" si="9"/>
        <v>6225</v>
      </c>
      <c r="AP57" s="4">
        <f t="shared" si="17"/>
        <v>-13388.271850055069</v>
      </c>
      <c r="AQ57" s="4">
        <f t="shared" si="18"/>
        <v>11493.271850055069</v>
      </c>
      <c r="AR57" t="s">
        <v>880</v>
      </c>
    </row>
    <row r="58" spans="1:44" ht="15">
      <c r="A58">
        <v>1177428</v>
      </c>
      <c r="B58" t="s">
        <v>21</v>
      </c>
      <c r="C58" t="s">
        <v>1113</v>
      </c>
      <c r="D58" t="s">
        <v>27</v>
      </c>
      <c r="E58" t="s">
        <v>873</v>
      </c>
      <c r="F58" t="s">
        <v>22</v>
      </c>
      <c r="G58">
        <v>1214</v>
      </c>
      <c r="H58">
        <v>1971</v>
      </c>
      <c r="I58">
        <v>3</v>
      </c>
      <c r="J58">
        <v>2</v>
      </c>
      <c r="K58">
        <v>2</v>
      </c>
      <c r="L58">
        <v>0</v>
      </c>
      <c r="M58" s="5">
        <v>44714</v>
      </c>
      <c r="N58" s="1">
        <v>44736</v>
      </c>
      <c r="O58" s="1">
        <v>44970</v>
      </c>
      <c r="P58" s="3">
        <f t="shared" si="0"/>
        <v>22</v>
      </c>
      <c r="Q58" s="3">
        <v>256</v>
      </c>
      <c r="R58">
        <v>192</v>
      </c>
      <c r="S58" s="8">
        <v>243600</v>
      </c>
      <c r="T58" s="4">
        <f t="shared" si="1"/>
        <v>12180</v>
      </c>
      <c r="U58" s="7">
        <v>287000</v>
      </c>
      <c r="V58" s="7">
        <v>249000</v>
      </c>
      <c r="W58" s="7">
        <v>237000</v>
      </c>
      <c r="X58" s="2">
        <f t="shared" si="12"/>
        <v>0.8257839721254355</v>
      </c>
      <c r="Y58" s="2">
        <f t="shared" si="13"/>
        <v>0.9518072289156626</v>
      </c>
      <c r="Z58" s="7">
        <f t="shared" si="14"/>
        <v>-6600</v>
      </c>
      <c r="AA58" s="3"/>
      <c r="AB58" s="7">
        <v>0</v>
      </c>
      <c r="AG58" s="9">
        <v>2802.57</v>
      </c>
      <c r="AH58" s="9">
        <f t="shared" si="5"/>
        <v>7.6782739726027405</v>
      </c>
      <c r="AI58" s="9">
        <v>1965.6381369863016</v>
      </c>
      <c r="AJ58" s="9">
        <f t="shared" si="15"/>
        <v>1659</v>
      </c>
      <c r="AK58" s="9">
        <f t="shared" si="16"/>
        <v>148.56</v>
      </c>
      <c r="AL58" s="9">
        <f t="shared" si="8"/>
        <v>564.89178368</v>
      </c>
      <c r="AM58" s="7">
        <v>8375</v>
      </c>
      <c r="AN58" s="2">
        <v>0.025</v>
      </c>
      <c r="AO58" s="4">
        <f t="shared" si="9"/>
        <v>5925</v>
      </c>
      <c r="AP58" s="4">
        <f t="shared" si="17"/>
        <v>-13058.089920666302</v>
      </c>
      <c r="AQ58" s="4">
        <f t="shared" si="18"/>
        <v>18638.0899206663</v>
      </c>
      <c r="AR58" t="s">
        <v>874</v>
      </c>
    </row>
    <row r="59" spans="1:44" ht="15">
      <c r="A59">
        <v>1172825</v>
      </c>
      <c r="B59" t="s">
        <v>21</v>
      </c>
      <c r="C59" t="s">
        <v>1103</v>
      </c>
      <c r="D59" t="s">
        <v>27</v>
      </c>
      <c r="E59" t="s">
        <v>811</v>
      </c>
      <c r="F59" t="s">
        <v>22</v>
      </c>
      <c r="G59">
        <v>1560</v>
      </c>
      <c r="H59">
        <v>1980</v>
      </c>
      <c r="I59">
        <v>4</v>
      </c>
      <c r="J59">
        <v>2</v>
      </c>
      <c r="K59">
        <v>2</v>
      </c>
      <c r="L59">
        <v>0</v>
      </c>
      <c r="M59" s="5">
        <v>44695</v>
      </c>
      <c r="N59" s="1">
        <v>44714</v>
      </c>
      <c r="O59" s="1">
        <v>44953</v>
      </c>
      <c r="P59" s="3">
        <f t="shared" si="0"/>
        <v>19</v>
      </c>
      <c r="Q59" s="3">
        <v>258</v>
      </c>
      <c r="R59">
        <v>210</v>
      </c>
      <c r="S59" s="7">
        <v>250000</v>
      </c>
      <c r="T59" s="4">
        <f t="shared" si="1"/>
        <v>12500</v>
      </c>
      <c r="U59" s="7">
        <v>300000</v>
      </c>
      <c r="V59" s="7">
        <v>244000</v>
      </c>
      <c r="W59" s="7">
        <v>235000</v>
      </c>
      <c r="X59" s="2">
        <f t="shared" si="12"/>
        <v>0.7833333333333333</v>
      </c>
      <c r="Y59" s="2">
        <f t="shared" si="13"/>
        <v>0.9631147540983607</v>
      </c>
      <c r="Z59" s="7">
        <f t="shared" si="14"/>
        <v>-15000</v>
      </c>
      <c r="AA59" s="3"/>
      <c r="AB59" s="7">
        <v>0</v>
      </c>
      <c r="AG59" s="9">
        <v>3219.47</v>
      </c>
      <c r="AH59" s="9">
        <f t="shared" si="5"/>
        <v>8.820465753424656</v>
      </c>
      <c r="AI59" s="9">
        <v>2275.6801643835615</v>
      </c>
      <c r="AJ59" s="9">
        <f t="shared" si="15"/>
        <v>1645</v>
      </c>
      <c r="AK59" s="9">
        <f t="shared" si="16"/>
        <v>144</v>
      </c>
      <c r="AL59" s="9">
        <f t="shared" si="8"/>
        <v>569.30500074</v>
      </c>
      <c r="AM59" s="7">
        <v>0</v>
      </c>
      <c r="AN59" s="2">
        <v>0.025</v>
      </c>
      <c r="AO59" s="4">
        <f t="shared" si="9"/>
        <v>5875</v>
      </c>
      <c r="AP59" s="4">
        <f t="shared" si="17"/>
        <v>-13008.985165123562</v>
      </c>
      <c r="AQ59" s="4">
        <f t="shared" si="18"/>
        <v>10508.985165123562</v>
      </c>
      <c r="AR59" t="s">
        <v>812</v>
      </c>
    </row>
    <row r="60" spans="1:44" ht="15">
      <c r="A60">
        <v>1174311</v>
      </c>
      <c r="B60" t="s">
        <v>21</v>
      </c>
      <c r="C60" t="s">
        <v>1187</v>
      </c>
      <c r="D60" t="s">
        <v>27</v>
      </c>
      <c r="E60" t="s">
        <v>695</v>
      </c>
      <c r="F60" t="s">
        <v>22</v>
      </c>
      <c r="G60">
        <v>1860</v>
      </c>
      <c r="H60">
        <v>1996</v>
      </c>
      <c r="I60">
        <v>3</v>
      </c>
      <c r="J60">
        <v>2</v>
      </c>
      <c r="K60">
        <v>2</v>
      </c>
      <c r="L60">
        <v>0</v>
      </c>
      <c r="M60" s="5">
        <v>44707</v>
      </c>
      <c r="N60" s="1">
        <v>44721</v>
      </c>
      <c r="O60" s="1">
        <v>44923</v>
      </c>
      <c r="P60" s="3">
        <f t="shared" si="0"/>
        <v>14</v>
      </c>
      <c r="Q60" s="3">
        <v>216</v>
      </c>
      <c r="R60">
        <v>157</v>
      </c>
      <c r="S60" s="7">
        <v>389700</v>
      </c>
      <c r="T60" s="4">
        <f t="shared" si="1"/>
        <v>19485</v>
      </c>
      <c r="U60" s="7">
        <v>445000</v>
      </c>
      <c r="V60" s="7">
        <v>391000</v>
      </c>
      <c r="W60" s="7">
        <v>384000</v>
      </c>
      <c r="X60" s="2">
        <f t="shared" si="12"/>
        <v>0.8629213483146068</v>
      </c>
      <c r="Y60" s="2">
        <f t="shared" si="13"/>
        <v>0.9820971867007673</v>
      </c>
      <c r="Z60" s="7">
        <f t="shared" si="14"/>
        <v>-5700</v>
      </c>
      <c r="AA60" s="3"/>
      <c r="AB60" s="7">
        <v>389.46</v>
      </c>
      <c r="AC60" t="s">
        <v>23</v>
      </c>
      <c r="AD60" s="4">
        <v>1.0670136986301368</v>
      </c>
      <c r="AE60" s="4">
        <v>167.52115068493148</v>
      </c>
      <c r="AG60" s="9">
        <v>4284.68</v>
      </c>
      <c r="AH60" s="9">
        <f t="shared" si="5"/>
        <v>11.738849315068494</v>
      </c>
      <c r="AI60" s="9">
        <v>2535.591452054795</v>
      </c>
      <c r="AJ60" s="9">
        <f t="shared" si="15"/>
        <v>2688</v>
      </c>
      <c r="AK60" s="9">
        <f t="shared" si="16"/>
        <v>237.12</v>
      </c>
      <c r="AL60" s="9">
        <f t="shared" si="8"/>
        <v>476.62744248</v>
      </c>
      <c r="AM60" s="7">
        <v>10000</v>
      </c>
      <c r="AN60" s="2">
        <v>0.025</v>
      </c>
      <c r="AO60" s="4">
        <f t="shared" si="9"/>
        <v>9600</v>
      </c>
      <c r="AP60" s="4">
        <f t="shared" si="17"/>
        <v>-11919.860045219726</v>
      </c>
      <c r="AQ60" s="4">
        <f t="shared" si="18"/>
        <v>25704.860045219728</v>
      </c>
      <c r="AR60" t="s">
        <v>739</v>
      </c>
    </row>
    <row r="61" spans="1:44" ht="15">
      <c r="A61">
        <v>1169021</v>
      </c>
      <c r="B61" t="s">
        <v>21</v>
      </c>
      <c r="C61" t="s">
        <v>1099</v>
      </c>
      <c r="D61" t="s">
        <v>27</v>
      </c>
      <c r="E61" t="s">
        <v>428</v>
      </c>
      <c r="F61" t="s">
        <v>22</v>
      </c>
      <c r="G61">
        <v>1195</v>
      </c>
      <c r="H61">
        <v>1958</v>
      </c>
      <c r="I61">
        <v>3</v>
      </c>
      <c r="J61">
        <v>1</v>
      </c>
      <c r="K61">
        <v>1</v>
      </c>
      <c r="L61">
        <v>0</v>
      </c>
      <c r="M61" s="5">
        <v>44669</v>
      </c>
      <c r="N61" s="1">
        <v>44694</v>
      </c>
      <c r="O61" s="1">
        <v>44929</v>
      </c>
      <c r="P61" s="3">
        <f t="shared" si="0"/>
        <v>25</v>
      </c>
      <c r="Q61" s="3">
        <v>260</v>
      </c>
      <c r="R61">
        <v>202</v>
      </c>
      <c r="S61" s="7">
        <v>189600</v>
      </c>
      <c r="T61" s="4">
        <f t="shared" si="1"/>
        <v>9480</v>
      </c>
      <c r="U61" s="7">
        <v>243000</v>
      </c>
      <c r="V61" s="7">
        <v>184000</v>
      </c>
      <c r="W61" s="7">
        <v>179200</v>
      </c>
      <c r="X61" s="2">
        <f t="shared" si="12"/>
        <v>0.7374485596707819</v>
      </c>
      <c r="Y61" s="2">
        <f t="shared" si="13"/>
        <v>0.9739130434782609</v>
      </c>
      <c r="Z61" s="7">
        <f t="shared" si="14"/>
        <v>-10400</v>
      </c>
      <c r="AA61" s="3"/>
      <c r="AB61" s="7">
        <v>0</v>
      </c>
      <c r="AG61" s="9">
        <v>651.75</v>
      </c>
      <c r="AH61" s="9">
        <f t="shared" si="5"/>
        <v>1.7856164383561643</v>
      </c>
      <c r="AI61" s="9">
        <v>464.2602739726027</v>
      </c>
      <c r="AJ61" s="9">
        <f t="shared" si="15"/>
        <v>1254.4</v>
      </c>
      <c r="AK61" s="9">
        <f t="shared" si="16"/>
        <v>112.36</v>
      </c>
      <c r="AL61" s="9">
        <f t="shared" si="8"/>
        <v>573.7182178</v>
      </c>
      <c r="AM61" s="7">
        <v>1870</v>
      </c>
      <c r="AN61" s="2">
        <v>0.0325</v>
      </c>
      <c r="AO61" s="4">
        <f t="shared" si="9"/>
        <v>5824</v>
      </c>
      <c r="AP61" s="4">
        <f t="shared" si="17"/>
        <v>-11018.738491772603</v>
      </c>
      <c r="AQ61" s="4">
        <f t="shared" si="18"/>
        <v>10098.738491772603</v>
      </c>
      <c r="AR61" t="s">
        <v>753</v>
      </c>
    </row>
    <row r="62" spans="1:44" ht="15">
      <c r="A62">
        <v>1152520</v>
      </c>
      <c r="B62" t="s">
        <v>21</v>
      </c>
      <c r="C62" t="s">
        <v>1359</v>
      </c>
      <c r="D62" t="s">
        <v>27</v>
      </c>
      <c r="E62" t="s">
        <v>794</v>
      </c>
      <c r="F62" t="s">
        <v>22</v>
      </c>
      <c r="G62">
        <v>1540</v>
      </c>
      <c r="H62">
        <v>2006</v>
      </c>
      <c r="I62">
        <v>4</v>
      </c>
      <c r="J62">
        <v>2</v>
      </c>
      <c r="K62">
        <v>2</v>
      </c>
      <c r="L62">
        <v>0</v>
      </c>
      <c r="M62" s="5">
        <v>44580</v>
      </c>
      <c r="N62" s="1">
        <v>44596</v>
      </c>
      <c r="O62" s="1">
        <v>44946</v>
      </c>
      <c r="P62" s="3">
        <f t="shared" si="0"/>
        <v>16</v>
      </c>
      <c r="Q62" s="3">
        <v>366</v>
      </c>
      <c r="R62">
        <v>311</v>
      </c>
      <c r="S62" s="7">
        <v>319400</v>
      </c>
      <c r="T62" s="4">
        <f t="shared" si="1"/>
        <v>15970</v>
      </c>
      <c r="U62" s="7">
        <v>405000</v>
      </c>
      <c r="V62" s="7">
        <v>316000</v>
      </c>
      <c r="W62" s="7">
        <v>316000</v>
      </c>
      <c r="X62" s="2">
        <f t="shared" si="12"/>
        <v>0.7802469135802469</v>
      </c>
      <c r="Y62" s="2">
        <f t="shared" si="13"/>
        <v>1</v>
      </c>
      <c r="Z62" s="7">
        <f t="shared" si="14"/>
        <v>-3400</v>
      </c>
      <c r="AA62" s="3"/>
      <c r="AB62" s="7">
        <v>0</v>
      </c>
      <c r="AG62" s="9">
        <v>2337.08</v>
      </c>
      <c r="AH62" s="9">
        <f t="shared" si="5"/>
        <v>6.402958904109589</v>
      </c>
      <c r="AI62" s="9">
        <v>2343.4829589041096</v>
      </c>
      <c r="AJ62" s="9">
        <f t="shared" si="15"/>
        <v>2212</v>
      </c>
      <c r="AK62" s="9">
        <f t="shared" si="16"/>
        <v>197.24</v>
      </c>
      <c r="AL62" s="9">
        <f t="shared" si="8"/>
        <v>807.61872198</v>
      </c>
      <c r="AM62" s="7">
        <v>6350</v>
      </c>
      <c r="AN62" s="2">
        <v>0.035</v>
      </c>
      <c r="AO62" s="4">
        <f t="shared" si="9"/>
        <v>11060.000000000002</v>
      </c>
      <c r="AP62" s="4">
        <f t="shared" si="17"/>
        <v>-10400.34168088411</v>
      </c>
      <c r="AQ62" s="4">
        <f t="shared" si="18"/>
        <v>22970.341680884114</v>
      </c>
      <c r="AR62" t="s">
        <v>795</v>
      </c>
    </row>
    <row r="63" spans="1:44" ht="15">
      <c r="A63">
        <v>1170187</v>
      </c>
      <c r="B63" t="s">
        <v>21</v>
      </c>
      <c r="C63" t="s">
        <v>1055</v>
      </c>
      <c r="D63" t="s">
        <v>27</v>
      </c>
      <c r="E63" t="s">
        <v>79</v>
      </c>
      <c r="F63" t="s">
        <v>22</v>
      </c>
      <c r="G63">
        <v>1054</v>
      </c>
      <c r="H63">
        <v>1984</v>
      </c>
      <c r="I63">
        <v>3</v>
      </c>
      <c r="J63">
        <v>2</v>
      </c>
      <c r="K63">
        <v>1</v>
      </c>
      <c r="L63">
        <v>1</v>
      </c>
      <c r="M63" s="5">
        <v>44673</v>
      </c>
      <c r="N63" s="1">
        <v>44700</v>
      </c>
      <c r="O63" s="1">
        <v>44967</v>
      </c>
      <c r="P63" s="3">
        <f t="shared" si="0"/>
        <v>27</v>
      </c>
      <c r="Q63" s="3">
        <v>294</v>
      </c>
      <c r="R63">
        <v>226</v>
      </c>
      <c r="S63" s="7">
        <v>226800</v>
      </c>
      <c r="T63" s="4">
        <f t="shared" si="1"/>
        <v>11340</v>
      </c>
      <c r="U63" s="7">
        <v>261000</v>
      </c>
      <c r="V63" s="7">
        <v>223000</v>
      </c>
      <c r="W63" s="7">
        <v>223000</v>
      </c>
      <c r="X63" s="2">
        <f t="shared" si="12"/>
        <v>0.8544061302681992</v>
      </c>
      <c r="Y63" s="2">
        <f t="shared" si="13"/>
        <v>1</v>
      </c>
      <c r="Z63" s="7">
        <f t="shared" si="14"/>
        <v>-3800</v>
      </c>
      <c r="AA63" s="3"/>
      <c r="AB63" s="7">
        <v>0</v>
      </c>
      <c r="AG63" s="9">
        <v>679.2</v>
      </c>
      <c r="AH63" s="9">
        <f t="shared" si="5"/>
        <v>1.8608219178082193</v>
      </c>
      <c r="AI63" s="9">
        <v>547.0816438356164</v>
      </c>
      <c r="AJ63" s="9">
        <f t="shared" si="15"/>
        <v>1561</v>
      </c>
      <c r="AK63" s="9">
        <f t="shared" si="16"/>
        <v>141.28</v>
      </c>
      <c r="AL63" s="9">
        <f t="shared" si="8"/>
        <v>648.74290782</v>
      </c>
      <c r="AM63" s="7">
        <v>7690</v>
      </c>
      <c r="AN63" s="2">
        <v>0.0325</v>
      </c>
      <c r="AO63" s="4">
        <f t="shared" si="9"/>
        <v>7247.5</v>
      </c>
      <c r="AP63" s="4">
        <f t="shared" si="17"/>
        <v>-10295.604551655615</v>
      </c>
      <c r="AQ63" s="4">
        <f t="shared" si="18"/>
        <v>17835.60455165562</v>
      </c>
      <c r="AR63" t="s">
        <v>847</v>
      </c>
    </row>
    <row r="64" spans="1:44" ht="15">
      <c r="A64">
        <v>1185919</v>
      </c>
      <c r="B64" t="s">
        <v>21</v>
      </c>
      <c r="C64" t="s">
        <v>1018</v>
      </c>
      <c r="D64" t="s">
        <v>27</v>
      </c>
      <c r="E64" t="s">
        <v>665</v>
      </c>
      <c r="F64" t="s">
        <v>32</v>
      </c>
      <c r="G64">
        <v>1516</v>
      </c>
      <c r="H64">
        <v>2017</v>
      </c>
      <c r="I64">
        <v>3</v>
      </c>
      <c r="J64">
        <v>3</v>
      </c>
      <c r="K64">
        <v>2</v>
      </c>
      <c r="L64">
        <v>1</v>
      </c>
      <c r="M64" s="5">
        <v>44762</v>
      </c>
      <c r="N64" s="1">
        <v>44783</v>
      </c>
      <c r="O64" s="1">
        <v>44888</v>
      </c>
      <c r="P64" s="3">
        <f t="shared" si="0"/>
        <v>21</v>
      </c>
      <c r="Q64" s="3">
        <v>126</v>
      </c>
      <c r="R64">
        <v>80</v>
      </c>
      <c r="S64" s="8">
        <v>342500</v>
      </c>
      <c r="T64" s="4">
        <f t="shared" si="1"/>
        <v>17125</v>
      </c>
      <c r="U64" s="7">
        <v>375000</v>
      </c>
      <c r="V64" s="7">
        <v>346000</v>
      </c>
      <c r="W64" s="7">
        <v>330000</v>
      </c>
      <c r="X64" s="2">
        <f t="shared" si="12"/>
        <v>0.88</v>
      </c>
      <c r="Y64" s="2">
        <f t="shared" si="13"/>
        <v>0.953757225433526</v>
      </c>
      <c r="Z64" s="7">
        <f t="shared" si="14"/>
        <v>-12500</v>
      </c>
      <c r="AA64" s="3"/>
      <c r="AB64" s="7">
        <v>220</v>
      </c>
      <c r="AC64" t="s">
        <v>1420</v>
      </c>
      <c r="AD64" s="4">
        <v>7.333333333333333</v>
      </c>
      <c r="AE64" s="4">
        <v>586.6666666666666</v>
      </c>
      <c r="AG64" s="9">
        <v>3222.16</v>
      </c>
      <c r="AH64" s="9">
        <f t="shared" si="5"/>
        <v>8.827835616438355</v>
      </c>
      <c r="AI64" s="9">
        <v>1112.3072876712326</v>
      </c>
      <c r="AJ64" s="9">
        <f t="shared" si="15"/>
        <v>2310</v>
      </c>
      <c r="AK64" s="9">
        <f t="shared" si="16"/>
        <v>202</v>
      </c>
      <c r="AL64" s="9">
        <f t="shared" si="8"/>
        <v>278.03267478</v>
      </c>
      <c r="AM64" s="7">
        <v>1500</v>
      </c>
      <c r="AN64" s="2">
        <v>0.025</v>
      </c>
      <c r="AO64" s="4">
        <f t="shared" si="9"/>
        <v>8250</v>
      </c>
      <c r="AP64" s="4">
        <f t="shared" si="17"/>
        <v>-9614.0066291179</v>
      </c>
      <c r="AQ64" s="4">
        <f t="shared" si="18"/>
        <v>14239.0066291179</v>
      </c>
      <c r="AR64" t="s">
        <v>666</v>
      </c>
    </row>
    <row r="65" spans="1:44" ht="15">
      <c r="A65">
        <v>1192910</v>
      </c>
      <c r="B65" t="s">
        <v>21</v>
      </c>
      <c r="C65" t="s">
        <v>1355</v>
      </c>
      <c r="D65" t="s">
        <v>27</v>
      </c>
      <c r="E65" t="s">
        <v>717</v>
      </c>
      <c r="F65" t="s">
        <v>22</v>
      </c>
      <c r="G65">
        <v>920</v>
      </c>
      <c r="H65">
        <v>1968</v>
      </c>
      <c r="I65">
        <v>3</v>
      </c>
      <c r="J65">
        <v>2</v>
      </c>
      <c r="K65">
        <v>2</v>
      </c>
      <c r="L65">
        <v>0</v>
      </c>
      <c r="M65" s="5">
        <v>44741</v>
      </c>
      <c r="N65" s="1">
        <v>44826</v>
      </c>
      <c r="O65" s="1">
        <v>44917</v>
      </c>
      <c r="P65" s="3">
        <f t="shared" si="0"/>
        <v>85</v>
      </c>
      <c r="Q65" s="3">
        <v>176</v>
      </c>
      <c r="R65">
        <v>57</v>
      </c>
      <c r="S65" s="8">
        <v>138600</v>
      </c>
      <c r="T65" s="4">
        <f t="shared" si="1"/>
        <v>6930</v>
      </c>
      <c r="U65" s="7">
        <v>145000</v>
      </c>
      <c r="V65" s="7">
        <v>145000</v>
      </c>
      <c r="W65" s="7">
        <v>130000</v>
      </c>
      <c r="X65" s="2">
        <f t="shared" si="12"/>
        <v>0.896551724137931</v>
      </c>
      <c r="Y65" s="2">
        <f t="shared" si="13"/>
        <v>0.896551724137931</v>
      </c>
      <c r="Z65" s="7">
        <f t="shared" si="14"/>
        <v>-8600</v>
      </c>
      <c r="AA65" s="3"/>
      <c r="AB65" s="7">
        <v>0</v>
      </c>
      <c r="AG65" s="9">
        <v>1138.22</v>
      </c>
      <c r="AH65" s="9">
        <f t="shared" si="5"/>
        <v>3.11841095890411</v>
      </c>
      <c r="AI65" s="9">
        <v>548.8403287671233</v>
      </c>
      <c r="AJ65" s="9">
        <f t="shared" si="15"/>
        <v>910</v>
      </c>
      <c r="AK65" s="9">
        <f t="shared" si="16"/>
        <v>83.56</v>
      </c>
      <c r="AL65" s="9">
        <f t="shared" si="8"/>
        <v>388.36310128</v>
      </c>
      <c r="AM65" s="7">
        <v>2000</v>
      </c>
      <c r="AN65" s="2">
        <v>0.025</v>
      </c>
      <c r="AO65" s="4">
        <f t="shared" si="9"/>
        <v>3250</v>
      </c>
      <c r="AP65" s="4">
        <f t="shared" si="17"/>
        <v>-8850.763430047124</v>
      </c>
      <c r="AQ65" s="4">
        <f t="shared" si="18"/>
        <v>7180.763430047124</v>
      </c>
      <c r="AR65" t="s">
        <v>734</v>
      </c>
    </row>
    <row r="66" spans="1:44" ht="15">
      <c r="A66">
        <v>1177951</v>
      </c>
      <c r="B66" t="s">
        <v>21</v>
      </c>
      <c r="C66" t="s">
        <v>1102</v>
      </c>
      <c r="D66" t="s">
        <v>163</v>
      </c>
      <c r="E66" t="s">
        <v>162</v>
      </c>
      <c r="F66" t="s">
        <v>22</v>
      </c>
      <c r="G66">
        <v>2086</v>
      </c>
      <c r="H66">
        <v>1990</v>
      </c>
      <c r="I66">
        <v>4</v>
      </c>
      <c r="J66">
        <v>2</v>
      </c>
      <c r="K66">
        <v>2</v>
      </c>
      <c r="L66">
        <v>0</v>
      </c>
      <c r="M66" s="5">
        <v>44692</v>
      </c>
      <c r="N66" s="1">
        <v>44740</v>
      </c>
      <c r="O66" s="1">
        <v>44952</v>
      </c>
      <c r="P66" s="3">
        <f aca="true" t="shared" si="19" ref="P66:P129">N66-M66</f>
        <v>48</v>
      </c>
      <c r="Q66" s="3">
        <v>260</v>
      </c>
      <c r="R66">
        <v>172</v>
      </c>
      <c r="S66" s="8">
        <v>324100</v>
      </c>
      <c r="T66" s="4">
        <f aca="true" t="shared" si="20" ref="T66:T129">S66*5%</f>
        <v>16205</v>
      </c>
      <c r="U66" s="7">
        <v>371000</v>
      </c>
      <c r="V66" s="7">
        <v>322000</v>
      </c>
      <c r="W66" s="7">
        <v>312000</v>
      </c>
      <c r="X66" s="2">
        <f aca="true" t="shared" si="21" ref="X66:X97">W66/U66</f>
        <v>0.8409703504043127</v>
      </c>
      <c r="Y66" s="2">
        <f aca="true" t="shared" si="22" ref="Y66:Y97">W66/V66</f>
        <v>0.968944099378882</v>
      </c>
      <c r="Z66" s="7">
        <f aca="true" t="shared" si="23" ref="Z66:Z97">W66-S66</f>
        <v>-12100</v>
      </c>
      <c r="AA66" s="3"/>
      <c r="AB66" s="7">
        <v>0</v>
      </c>
      <c r="AG66" s="9">
        <v>537.5</v>
      </c>
      <c r="AH66" s="9">
        <f aca="true" t="shared" si="24" ref="AH66:AH129">AG66/365</f>
        <v>1.4726027397260273</v>
      </c>
      <c r="AI66" s="9">
        <v>382.8767123287671</v>
      </c>
      <c r="AJ66" s="9">
        <f aca="true" t="shared" si="25" ref="AJ66:AJ97">0.007*W66</f>
        <v>2184</v>
      </c>
      <c r="AK66" s="9">
        <f aca="true" t="shared" si="26" ref="AK66:AK97">((((100000/1000)*5.75)*60%)+((((S66-100000)/1000)*5)*60%)+(((W66-S66)/1000)*5))*0.2</f>
        <v>191.36</v>
      </c>
      <c r="AL66" s="9">
        <f aca="true" t="shared" si="27" ref="AL66:AL129">((5.5+(100*0.07171)+((100*71.68)/1000)+(100*0.00062)+(19.9*0.03)+(19.9*0.025641)+(19.9*0.1)+43.2)/30)*Q66</f>
        <v>573.7182178</v>
      </c>
      <c r="AM66" s="7">
        <v>1650</v>
      </c>
      <c r="AN66" s="2">
        <v>0.025</v>
      </c>
      <c r="AO66" s="4">
        <f aca="true" t="shared" si="28" ref="AO66:AO129">AN66*W66</f>
        <v>7800</v>
      </c>
      <c r="AP66" s="4">
        <f aca="true" t="shared" si="29" ref="AP66:AP97">(W66+T66)-S66-AE66-AF66-AI66-AJ66-AK66-AL66-AM66-AO66</f>
        <v>-8676.954930128768</v>
      </c>
      <c r="AQ66" s="4">
        <f aca="true" t="shared" si="30" ref="AQ66:AQ97">AE66+AF66+AI66+AJ66+AK66+AL66+AM66+AO66</f>
        <v>12781.954930128766</v>
      </c>
      <c r="AR66" t="s">
        <v>808</v>
      </c>
    </row>
    <row r="67" spans="1:44" ht="15">
      <c r="A67">
        <v>1177409</v>
      </c>
      <c r="B67" t="s">
        <v>21</v>
      </c>
      <c r="C67" t="s">
        <v>1380</v>
      </c>
      <c r="D67" t="s">
        <v>27</v>
      </c>
      <c r="E67" t="s">
        <v>416</v>
      </c>
      <c r="F67" t="s">
        <v>22</v>
      </c>
      <c r="G67">
        <v>1224</v>
      </c>
      <c r="H67">
        <v>1997</v>
      </c>
      <c r="I67">
        <v>3</v>
      </c>
      <c r="J67">
        <v>2</v>
      </c>
      <c r="K67">
        <v>2</v>
      </c>
      <c r="L67">
        <v>0</v>
      </c>
      <c r="M67" s="5">
        <v>44721</v>
      </c>
      <c r="N67" s="1">
        <v>44735</v>
      </c>
      <c r="O67" s="1">
        <v>44945</v>
      </c>
      <c r="P67" s="3">
        <f t="shared" si="19"/>
        <v>14</v>
      </c>
      <c r="Q67" s="3">
        <v>224</v>
      </c>
      <c r="R67">
        <v>163</v>
      </c>
      <c r="S67" s="7">
        <v>279300</v>
      </c>
      <c r="T67" s="4">
        <f t="shared" si="20"/>
        <v>13965</v>
      </c>
      <c r="U67" s="7">
        <v>315000</v>
      </c>
      <c r="V67" s="7">
        <v>270000</v>
      </c>
      <c r="W67" s="7">
        <v>272000</v>
      </c>
      <c r="X67" s="2">
        <f t="shared" si="21"/>
        <v>0.8634920634920635</v>
      </c>
      <c r="Y67" s="2">
        <f t="shared" si="22"/>
        <v>1.0074074074074073</v>
      </c>
      <c r="Z67" s="7">
        <f t="shared" si="23"/>
        <v>-7300</v>
      </c>
      <c r="AA67" s="3"/>
      <c r="AB67" s="7">
        <v>239</v>
      </c>
      <c r="AC67" t="s">
        <v>23</v>
      </c>
      <c r="AD67" s="4">
        <v>0.6547945205479452</v>
      </c>
      <c r="AE67" s="4">
        <v>106.73150684931507</v>
      </c>
      <c r="AG67" s="9">
        <v>3088.13</v>
      </c>
      <c r="AH67" s="9">
        <f t="shared" si="24"/>
        <v>8.460630136986302</v>
      </c>
      <c r="AI67" s="9">
        <v>1895.1811506849315</v>
      </c>
      <c r="AJ67" s="9">
        <f t="shared" si="25"/>
        <v>1904</v>
      </c>
      <c r="AK67" s="9">
        <f t="shared" si="26"/>
        <v>169.28</v>
      </c>
      <c r="AL67" s="9">
        <f t="shared" si="27"/>
        <v>494.28031072</v>
      </c>
      <c r="AM67" s="7">
        <v>2750</v>
      </c>
      <c r="AN67" s="2">
        <v>0.025</v>
      </c>
      <c r="AO67" s="4">
        <f t="shared" si="28"/>
        <v>6800</v>
      </c>
      <c r="AP67" s="4">
        <f t="shared" si="29"/>
        <v>-7454.4729682542475</v>
      </c>
      <c r="AQ67" s="4">
        <f t="shared" si="30"/>
        <v>14119.472968254246</v>
      </c>
      <c r="AR67" t="s">
        <v>791</v>
      </c>
    </row>
    <row r="68" spans="1:44" ht="15">
      <c r="A68">
        <v>1186764</v>
      </c>
      <c r="B68" t="s">
        <v>21</v>
      </c>
      <c r="C68" t="s">
        <v>1023</v>
      </c>
      <c r="D68" t="s">
        <v>129</v>
      </c>
      <c r="E68" t="s">
        <v>786</v>
      </c>
      <c r="F68" t="s">
        <v>22</v>
      </c>
      <c r="G68">
        <v>1264</v>
      </c>
      <c r="H68">
        <v>2006</v>
      </c>
      <c r="I68">
        <v>3</v>
      </c>
      <c r="J68">
        <v>2</v>
      </c>
      <c r="K68">
        <v>2</v>
      </c>
      <c r="L68">
        <v>0</v>
      </c>
      <c r="M68" s="5">
        <v>44721</v>
      </c>
      <c r="N68" s="1">
        <v>44788</v>
      </c>
      <c r="O68" s="1">
        <v>44944</v>
      </c>
      <c r="P68" s="3">
        <f t="shared" si="19"/>
        <v>67</v>
      </c>
      <c r="Q68" s="3">
        <v>223</v>
      </c>
      <c r="R68">
        <v>76</v>
      </c>
      <c r="S68" s="8">
        <v>358100</v>
      </c>
      <c r="T68" s="4">
        <f t="shared" si="20"/>
        <v>17905</v>
      </c>
      <c r="U68" s="7">
        <v>396000</v>
      </c>
      <c r="V68" s="7">
        <v>378000</v>
      </c>
      <c r="W68" s="7">
        <v>356000</v>
      </c>
      <c r="X68" s="2">
        <f t="shared" si="21"/>
        <v>0.898989898989899</v>
      </c>
      <c r="Y68" s="2">
        <f t="shared" si="22"/>
        <v>0.9417989417989417</v>
      </c>
      <c r="Z68" s="7">
        <f t="shared" si="23"/>
        <v>-2100</v>
      </c>
      <c r="AA68" s="3"/>
      <c r="AB68" s="7">
        <v>250</v>
      </c>
      <c r="AC68" t="s">
        <v>23</v>
      </c>
      <c r="AD68" s="4">
        <v>0.684931506849315</v>
      </c>
      <c r="AE68" s="4">
        <v>52.054794520547944</v>
      </c>
      <c r="AG68" s="9">
        <v>3170.86</v>
      </c>
      <c r="AH68" s="9">
        <f t="shared" si="24"/>
        <v>8.687287671232877</v>
      </c>
      <c r="AI68" s="9">
        <v>1937.2651506849315</v>
      </c>
      <c r="AJ68" s="9">
        <f t="shared" si="25"/>
        <v>2492</v>
      </c>
      <c r="AK68" s="9">
        <f t="shared" si="26"/>
        <v>221.76</v>
      </c>
      <c r="AL68" s="9">
        <f t="shared" si="27"/>
        <v>492.07370219</v>
      </c>
      <c r="AM68" s="7">
        <v>8500</v>
      </c>
      <c r="AN68" s="2">
        <v>0.025</v>
      </c>
      <c r="AO68" s="4">
        <f t="shared" si="28"/>
        <v>8900</v>
      </c>
      <c r="AP68" s="4">
        <f t="shared" si="29"/>
        <v>-6790.15364739548</v>
      </c>
      <c r="AQ68" s="4">
        <f t="shared" si="30"/>
        <v>22595.15364739548</v>
      </c>
      <c r="AR68" t="s">
        <v>787</v>
      </c>
    </row>
    <row r="69" spans="1:44" ht="15">
      <c r="A69">
        <v>1181542</v>
      </c>
      <c r="B69" t="s">
        <v>21</v>
      </c>
      <c r="C69" t="s">
        <v>1300</v>
      </c>
      <c r="D69" t="s">
        <v>27</v>
      </c>
      <c r="E69" t="s">
        <v>754</v>
      </c>
      <c r="F69" t="s">
        <v>22</v>
      </c>
      <c r="G69">
        <v>1624</v>
      </c>
      <c r="H69">
        <v>1961</v>
      </c>
      <c r="I69">
        <v>3</v>
      </c>
      <c r="J69">
        <v>2</v>
      </c>
      <c r="K69">
        <v>1</v>
      </c>
      <c r="L69">
        <v>1</v>
      </c>
      <c r="M69" s="5">
        <v>44742</v>
      </c>
      <c r="N69" s="1">
        <v>44760</v>
      </c>
      <c r="O69" s="1">
        <v>44930</v>
      </c>
      <c r="P69" s="3">
        <f t="shared" si="19"/>
        <v>18</v>
      </c>
      <c r="Q69" s="3">
        <v>188</v>
      </c>
      <c r="R69">
        <v>131</v>
      </c>
      <c r="S69" s="8">
        <v>333100</v>
      </c>
      <c r="T69" s="4">
        <f t="shared" si="20"/>
        <v>16655</v>
      </c>
      <c r="U69" s="7">
        <v>362000</v>
      </c>
      <c r="V69" s="7">
        <v>332000</v>
      </c>
      <c r="W69" s="7">
        <v>332000</v>
      </c>
      <c r="X69" s="2">
        <f t="shared" si="21"/>
        <v>0.9171270718232044</v>
      </c>
      <c r="Y69" s="2">
        <f t="shared" si="22"/>
        <v>1</v>
      </c>
      <c r="Z69" s="7">
        <f t="shared" si="23"/>
        <v>-1100</v>
      </c>
      <c r="AA69" s="3"/>
      <c r="AB69" s="7">
        <v>0</v>
      </c>
      <c r="AG69" s="9">
        <v>1286.81</v>
      </c>
      <c r="AH69" s="9">
        <f t="shared" si="24"/>
        <v>3.5255068493150685</v>
      </c>
      <c r="AI69" s="9">
        <v>662.7952876712329</v>
      </c>
      <c r="AJ69" s="9">
        <f t="shared" si="25"/>
        <v>2324</v>
      </c>
      <c r="AK69" s="9">
        <f t="shared" si="26"/>
        <v>207.76</v>
      </c>
      <c r="AL69" s="9">
        <f t="shared" si="27"/>
        <v>414.84240364</v>
      </c>
      <c r="AM69" s="7">
        <v>10000</v>
      </c>
      <c r="AN69" s="2">
        <v>0.025</v>
      </c>
      <c r="AO69" s="4">
        <f t="shared" si="28"/>
        <v>8300</v>
      </c>
      <c r="AP69" s="4">
        <f t="shared" si="29"/>
        <v>-6354.397691311233</v>
      </c>
      <c r="AQ69" s="4">
        <f t="shared" si="30"/>
        <v>21909.397691311235</v>
      </c>
      <c r="AR69" t="s">
        <v>755</v>
      </c>
    </row>
    <row r="70" spans="1:44" ht="15">
      <c r="A70">
        <v>1198142</v>
      </c>
      <c r="B70" t="s">
        <v>21</v>
      </c>
      <c r="C70" t="s">
        <v>1263</v>
      </c>
      <c r="D70" t="s">
        <v>27</v>
      </c>
      <c r="E70" t="s">
        <v>897</v>
      </c>
      <c r="F70" t="s">
        <v>60</v>
      </c>
      <c r="G70">
        <v>1066</v>
      </c>
      <c r="H70">
        <v>1996</v>
      </c>
      <c r="I70">
        <v>2</v>
      </c>
      <c r="J70">
        <v>2</v>
      </c>
      <c r="K70">
        <v>2</v>
      </c>
      <c r="L70">
        <v>0</v>
      </c>
      <c r="M70" s="5">
        <v>44855</v>
      </c>
      <c r="N70" s="1">
        <v>44861</v>
      </c>
      <c r="O70" s="1">
        <v>44974</v>
      </c>
      <c r="P70" s="3">
        <f t="shared" si="19"/>
        <v>6</v>
      </c>
      <c r="Q70" s="3">
        <v>119</v>
      </c>
      <c r="R70">
        <v>95</v>
      </c>
      <c r="S70" s="8">
        <v>227500</v>
      </c>
      <c r="T70" s="4">
        <f t="shared" si="20"/>
        <v>11375</v>
      </c>
      <c r="U70" s="7">
        <v>250000</v>
      </c>
      <c r="V70" s="7">
        <v>230000</v>
      </c>
      <c r="W70" s="7">
        <v>220000</v>
      </c>
      <c r="X70" s="2">
        <f t="shared" si="21"/>
        <v>0.88</v>
      </c>
      <c r="Y70" s="2">
        <f t="shared" si="22"/>
        <v>0.9565217391304348</v>
      </c>
      <c r="Z70" s="7">
        <f t="shared" si="23"/>
        <v>-7500</v>
      </c>
      <c r="AA70" s="3"/>
      <c r="AB70" s="7">
        <v>260</v>
      </c>
      <c r="AC70" t="s">
        <v>1420</v>
      </c>
      <c r="AD70" s="4">
        <v>8.666666666666666</v>
      </c>
      <c r="AE70" s="4">
        <v>823.3333333333333</v>
      </c>
      <c r="AF70" s="7">
        <v>100</v>
      </c>
      <c r="AG70" s="9">
        <v>2252.43</v>
      </c>
      <c r="AH70" s="9">
        <f t="shared" si="24"/>
        <v>6.171041095890411</v>
      </c>
      <c r="AI70" s="9">
        <v>734.3538904109589</v>
      </c>
      <c r="AJ70" s="9">
        <f t="shared" si="25"/>
        <v>1540</v>
      </c>
      <c r="AK70" s="9">
        <f t="shared" si="26"/>
        <v>138</v>
      </c>
      <c r="AL70" s="9">
        <f t="shared" si="27"/>
        <v>262.58641507</v>
      </c>
      <c r="AM70" s="7">
        <v>0</v>
      </c>
      <c r="AN70" s="2">
        <v>0.03</v>
      </c>
      <c r="AO70" s="4">
        <f t="shared" si="28"/>
        <v>6600</v>
      </c>
      <c r="AP70" s="4">
        <f t="shared" si="29"/>
        <v>-6323.273638814292</v>
      </c>
      <c r="AQ70" s="4">
        <f t="shared" si="30"/>
        <v>10198.273638814291</v>
      </c>
      <c r="AR70" t="s">
        <v>898</v>
      </c>
    </row>
    <row r="71" spans="1:44" ht="15">
      <c r="A71">
        <v>1161576</v>
      </c>
      <c r="B71" t="s">
        <v>21</v>
      </c>
      <c r="C71" t="s">
        <v>927</v>
      </c>
      <c r="D71" t="s">
        <v>27</v>
      </c>
      <c r="E71" t="s">
        <v>771</v>
      </c>
      <c r="F71" t="s">
        <v>22</v>
      </c>
      <c r="G71">
        <v>1368</v>
      </c>
      <c r="H71">
        <v>1950</v>
      </c>
      <c r="I71">
        <v>4</v>
      </c>
      <c r="J71">
        <v>2</v>
      </c>
      <c r="K71">
        <v>2</v>
      </c>
      <c r="L71">
        <v>0</v>
      </c>
      <c r="M71" s="5">
        <v>44622</v>
      </c>
      <c r="N71" s="1">
        <v>44655</v>
      </c>
      <c r="O71" s="1">
        <v>44972</v>
      </c>
      <c r="P71" s="3">
        <f t="shared" si="19"/>
        <v>33</v>
      </c>
      <c r="Q71" s="3">
        <v>350</v>
      </c>
      <c r="R71">
        <v>225</v>
      </c>
      <c r="S71" s="7">
        <v>244900</v>
      </c>
      <c r="T71" s="4">
        <f t="shared" si="20"/>
        <v>12245</v>
      </c>
      <c r="U71" s="7">
        <v>303000</v>
      </c>
      <c r="V71" s="7">
        <v>247000</v>
      </c>
      <c r="W71" s="7">
        <v>240000</v>
      </c>
      <c r="X71" s="2">
        <f t="shared" si="21"/>
        <v>0.7920792079207921</v>
      </c>
      <c r="Y71" s="2">
        <f t="shared" si="22"/>
        <v>0.97165991902834</v>
      </c>
      <c r="Z71" s="7">
        <f t="shared" si="23"/>
        <v>-4900</v>
      </c>
      <c r="AA71" s="3"/>
      <c r="AB71" s="7">
        <v>0</v>
      </c>
      <c r="AG71" s="9">
        <v>1521.43</v>
      </c>
      <c r="AH71" s="9">
        <f t="shared" si="24"/>
        <v>4.168301369863014</v>
      </c>
      <c r="AI71" s="9">
        <v>1458.9054794520548</v>
      </c>
      <c r="AJ71" s="9">
        <f t="shared" si="25"/>
        <v>1680</v>
      </c>
      <c r="AK71" s="9">
        <f t="shared" si="26"/>
        <v>151.04000000000002</v>
      </c>
      <c r="AL71" s="9">
        <f t="shared" si="27"/>
        <v>772.3129855</v>
      </c>
      <c r="AM71" s="7">
        <v>1500</v>
      </c>
      <c r="AN71" s="2">
        <v>0.0325</v>
      </c>
      <c r="AO71" s="4">
        <f t="shared" si="28"/>
        <v>7800</v>
      </c>
      <c r="AP71" s="4">
        <f t="shared" si="29"/>
        <v>-6017.258464952054</v>
      </c>
      <c r="AQ71" s="4">
        <f t="shared" si="30"/>
        <v>13362.258464952054</v>
      </c>
      <c r="AR71" t="s">
        <v>883</v>
      </c>
    </row>
    <row r="72" spans="1:44" ht="15">
      <c r="A72">
        <v>1191432</v>
      </c>
      <c r="B72" t="s">
        <v>21</v>
      </c>
      <c r="C72" t="s">
        <v>1367</v>
      </c>
      <c r="D72" t="s">
        <v>27</v>
      </c>
      <c r="E72" t="s">
        <v>859</v>
      </c>
      <c r="F72" t="s">
        <v>32</v>
      </c>
      <c r="G72">
        <v>2341</v>
      </c>
      <c r="H72">
        <v>2008</v>
      </c>
      <c r="I72">
        <v>3</v>
      </c>
      <c r="J72">
        <v>3</v>
      </c>
      <c r="K72">
        <v>2</v>
      </c>
      <c r="L72">
        <v>1</v>
      </c>
      <c r="M72" s="5">
        <v>44802</v>
      </c>
      <c r="N72" s="1">
        <v>44817</v>
      </c>
      <c r="O72" s="1">
        <v>44967</v>
      </c>
      <c r="P72" s="3">
        <f t="shared" si="19"/>
        <v>15</v>
      </c>
      <c r="Q72" s="3">
        <v>165</v>
      </c>
      <c r="R72">
        <v>109</v>
      </c>
      <c r="S72" s="8">
        <v>367800</v>
      </c>
      <c r="T72" s="4">
        <f t="shared" si="20"/>
        <v>18390</v>
      </c>
      <c r="U72" s="7">
        <v>410000</v>
      </c>
      <c r="V72" s="7">
        <v>373000</v>
      </c>
      <c r="W72" s="7">
        <v>360000</v>
      </c>
      <c r="X72" s="2">
        <f t="shared" si="21"/>
        <v>0.8780487804878049</v>
      </c>
      <c r="Y72" s="2">
        <f t="shared" si="22"/>
        <v>0.9651474530831099</v>
      </c>
      <c r="Z72" s="7">
        <f t="shared" si="23"/>
        <v>-7800</v>
      </c>
      <c r="AA72" s="3"/>
      <c r="AB72" s="7">
        <v>279</v>
      </c>
      <c r="AC72" t="s">
        <v>1420</v>
      </c>
      <c r="AD72" s="4">
        <v>9.3</v>
      </c>
      <c r="AE72" s="4">
        <v>1013.7</v>
      </c>
      <c r="AG72" s="9">
        <v>4261.4</v>
      </c>
      <c r="AH72" s="9">
        <f t="shared" si="24"/>
        <v>11.675068493150684</v>
      </c>
      <c r="AI72" s="9">
        <v>1926.3863013698628</v>
      </c>
      <c r="AJ72" s="9">
        <f t="shared" si="25"/>
        <v>2520</v>
      </c>
      <c r="AK72" s="9">
        <f t="shared" si="26"/>
        <v>221.88000000000002</v>
      </c>
      <c r="AL72" s="9">
        <f t="shared" si="27"/>
        <v>364.09040745</v>
      </c>
      <c r="AM72" s="7">
        <v>1500</v>
      </c>
      <c r="AN72" s="2">
        <v>0.025</v>
      </c>
      <c r="AO72" s="4">
        <f t="shared" si="28"/>
        <v>9000</v>
      </c>
      <c r="AP72" s="4">
        <f t="shared" si="29"/>
        <v>-5956.056708819864</v>
      </c>
      <c r="AQ72" s="4">
        <f t="shared" si="30"/>
        <v>16546.056708819862</v>
      </c>
      <c r="AR72" t="s">
        <v>860</v>
      </c>
    </row>
    <row r="73" spans="1:44" ht="15">
      <c r="A73">
        <v>1208561</v>
      </c>
      <c r="B73" t="s">
        <v>21</v>
      </c>
      <c r="C73" t="s">
        <v>1205</v>
      </c>
      <c r="D73" t="s">
        <v>27</v>
      </c>
      <c r="E73" t="s">
        <v>155</v>
      </c>
      <c r="F73" t="s">
        <v>32</v>
      </c>
      <c r="G73">
        <v>1193</v>
      </c>
      <c r="H73">
        <v>1986</v>
      </c>
      <c r="I73">
        <v>3</v>
      </c>
      <c r="J73">
        <v>2</v>
      </c>
      <c r="K73">
        <v>2</v>
      </c>
      <c r="L73">
        <v>0</v>
      </c>
      <c r="M73" s="5">
        <v>44935</v>
      </c>
      <c r="N73" s="1">
        <v>44944</v>
      </c>
      <c r="O73" s="1">
        <v>44979</v>
      </c>
      <c r="P73" s="3">
        <f t="shared" si="19"/>
        <v>9</v>
      </c>
      <c r="Q73" s="3">
        <v>44</v>
      </c>
      <c r="R73">
        <v>2</v>
      </c>
      <c r="S73" s="8">
        <v>148400</v>
      </c>
      <c r="T73" s="4">
        <f t="shared" si="20"/>
        <v>7420</v>
      </c>
      <c r="U73" s="7">
        <v>141000</v>
      </c>
      <c r="V73" s="7">
        <v>141000</v>
      </c>
      <c r="W73" s="7">
        <v>145000</v>
      </c>
      <c r="X73" s="2">
        <f t="shared" si="21"/>
        <v>1.0283687943262412</v>
      </c>
      <c r="Y73" s="2">
        <f t="shared" si="22"/>
        <v>1.0283687943262412</v>
      </c>
      <c r="Z73" s="7">
        <f t="shared" si="23"/>
        <v>-3400</v>
      </c>
      <c r="AA73" s="3"/>
      <c r="AB73" s="7">
        <v>0</v>
      </c>
      <c r="AG73" s="9">
        <v>1425.47</v>
      </c>
      <c r="AH73" s="9">
        <f t="shared" si="24"/>
        <v>3.905397260273973</v>
      </c>
      <c r="AI73" s="9">
        <v>171.8374794520548</v>
      </c>
      <c r="AJ73" s="9">
        <f t="shared" si="25"/>
        <v>1015</v>
      </c>
      <c r="AK73" s="9">
        <f t="shared" si="26"/>
        <v>94.64</v>
      </c>
      <c r="AL73" s="9">
        <f t="shared" si="27"/>
        <v>97.09077532</v>
      </c>
      <c r="AM73" s="7">
        <v>4230</v>
      </c>
      <c r="AN73" s="2">
        <v>0.03</v>
      </c>
      <c r="AO73" s="4">
        <f t="shared" si="28"/>
        <v>4350</v>
      </c>
      <c r="AP73" s="4">
        <f t="shared" si="29"/>
        <v>-5938.568254772054</v>
      </c>
      <c r="AQ73" s="4">
        <f t="shared" si="30"/>
        <v>9958.568254772055</v>
      </c>
      <c r="AR73" t="s">
        <v>156</v>
      </c>
    </row>
    <row r="74" spans="1:44" ht="15">
      <c r="A74">
        <v>1182829</v>
      </c>
      <c r="B74" t="s">
        <v>21</v>
      </c>
      <c r="C74" t="s">
        <v>1105</v>
      </c>
      <c r="D74" t="s">
        <v>27</v>
      </c>
      <c r="E74" t="s">
        <v>79</v>
      </c>
      <c r="F74" t="s">
        <v>22</v>
      </c>
      <c r="G74">
        <v>1538</v>
      </c>
      <c r="H74">
        <v>1960</v>
      </c>
      <c r="I74">
        <v>3</v>
      </c>
      <c r="J74">
        <v>2</v>
      </c>
      <c r="K74">
        <v>1</v>
      </c>
      <c r="L74">
        <v>1</v>
      </c>
      <c r="M74" s="5">
        <v>44753</v>
      </c>
      <c r="N74" s="1">
        <v>44767</v>
      </c>
      <c r="O74" s="1">
        <v>44959</v>
      </c>
      <c r="P74" s="3">
        <f t="shared" si="19"/>
        <v>14</v>
      </c>
      <c r="Q74" s="3">
        <v>206</v>
      </c>
      <c r="R74">
        <v>160</v>
      </c>
      <c r="S74" s="8">
        <v>187600</v>
      </c>
      <c r="T74" s="4">
        <f t="shared" si="20"/>
        <v>9380</v>
      </c>
      <c r="U74" s="7">
        <v>220000</v>
      </c>
      <c r="V74" s="7">
        <v>194000</v>
      </c>
      <c r="W74" s="7">
        <v>180000</v>
      </c>
      <c r="X74" s="2">
        <f t="shared" si="21"/>
        <v>0.8181818181818182</v>
      </c>
      <c r="Y74" s="2">
        <f t="shared" si="22"/>
        <v>0.9278350515463918</v>
      </c>
      <c r="Z74" s="7">
        <f t="shared" si="23"/>
        <v>-7600</v>
      </c>
      <c r="AA74" s="3"/>
      <c r="AB74" s="7">
        <v>0</v>
      </c>
      <c r="AG74" s="9">
        <v>1904.62</v>
      </c>
      <c r="AH74" s="9">
        <f t="shared" si="24"/>
        <v>5.21813698630137</v>
      </c>
      <c r="AI74" s="9">
        <v>1074.9362191780822</v>
      </c>
      <c r="AJ74" s="9">
        <f t="shared" si="25"/>
        <v>1260</v>
      </c>
      <c r="AK74" s="9">
        <f t="shared" si="26"/>
        <v>113.96</v>
      </c>
      <c r="AL74" s="9">
        <f t="shared" si="27"/>
        <v>454.56135718</v>
      </c>
      <c r="AM74" s="7">
        <v>0</v>
      </c>
      <c r="AN74" s="2">
        <v>0.025</v>
      </c>
      <c r="AO74" s="4">
        <f t="shared" si="28"/>
        <v>4500</v>
      </c>
      <c r="AP74" s="4">
        <f t="shared" si="29"/>
        <v>-5623.457576358082</v>
      </c>
      <c r="AQ74" s="4">
        <f t="shared" si="30"/>
        <v>7403.4575763580815</v>
      </c>
      <c r="AR74" t="s">
        <v>838</v>
      </c>
    </row>
    <row r="75" spans="1:44" ht="15">
      <c r="A75">
        <v>1186337</v>
      </c>
      <c r="B75" t="s">
        <v>21</v>
      </c>
      <c r="C75" t="s">
        <v>1188</v>
      </c>
      <c r="D75" t="s">
        <v>27</v>
      </c>
      <c r="E75" t="s">
        <v>695</v>
      </c>
      <c r="F75" t="s">
        <v>22</v>
      </c>
      <c r="G75">
        <v>1449</v>
      </c>
      <c r="H75">
        <v>1996</v>
      </c>
      <c r="I75">
        <v>3</v>
      </c>
      <c r="J75">
        <v>2</v>
      </c>
      <c r="K75">
        <v>2</v>
      </c>
      <c r="L75">
        <v>0</v>
      </c>
      <c r="M75" s="5">
        <v>44739</v>
      </c>
      <c r="N75" s="1">
        <v>44785</v>
      </c>
      <c r="O75" s="1">
        <v>44909</v>
      </c>
      <c r="P75" s="3">
        <f t="shared" si="19"/>
        <v>46</v>
      </c>
      <c r="Q75" s="3">
        <v>170</v>
      </c>
      <c r="R75">
        <v>85</v>
      </c>
      <c r="S75" s="8">
        <v>337600</v>
      </c>
      <c r="T75" s="4">
        <f t="shared" si="20"/>
        <v>16880</v>
      </c>
      <c r="U75" s="7">
        <v>385000</v>
      </c>
      <c r="V75" s="7">
        <v>346000</v>
      </c>
      <c r="W75" s="7">
        <v>330000</v>
      </c>
      <c r="X75" s="2">
        <f t="shared" si="21"/>
        <v>0.8571428571428571</v>
      </c>
      <c r="Y75" s="2">
        <f t="shared" si="22"/>
        <v>0.953757225433526</v>
      </c>
      <c r="Z75" s="7">
        <f t="shared" si="23"/>
        <v>-7600</v>
      </c>
      <c r="AA75" s="3"/>
      <c r="AB75" s="7">
        <v>390</v>
      </c>
      <c r="AC75" t="s">
        <v>23</v>
      </c>
      <c r="AD75" s="4">
        <v>1.0684931506849316</v>
      </c>
      <c r="AE75" s="4">
        <v>90.82191780821918</v>
      </c>
      <c r="AG75" s="9">
        <v>3674.55</v>
      </c>
      <c r="AH75" s="9">
        <f t="shared" si="24"/>
        <v>10.067260273972604</v>
      </c>
      <c r="AI75" s="9">
        <v>1711.4342465753427</v>
      </c>
      <c r="AJ75" s="9">
        <f t="shared" si="25"/>
        <v>2310</v>
      </c>
      <c r="AK75" s="9">
        <f t="shared" si="26"/>
        <v>203.96</v>
      </c>
      <c r="AL75" s="9">
        <f t="shared" si="27"/>
        <v>375.1234501</v>
      </c>
      <c r="AM75" s="7">
        <v>1500</v>
      </c>
      <c r="AN75" s="2">
        <v>0.025</v>
      </c>
      <c r="AO75" s="4">
        <f t="shared" si="28"/>
        <v>8250</v>
      </c>
      <c r="AP75" s="4">
        <f t="shared" si="29"/>
        <v>-5161.339614483562</v>
      </c>
      <c r="AQ75" s="4">
        <f t="shared" si="30"/>
        <v>14441.33961448356</v>
      </c>
      <c r="AR75" t="s">
        <v>696</v>
      </c>
    </row>
    <row r="76" spans="1:44" ht="15">
      <c r="A76">
        <v>1181778</v>
      </c>
      <c r="B76" t="s">
        <v>21</v>
      </c>
      <c r="C76" t="s">
        <v>1323</v>
      </c>
      <c r="D76" t="s">
        <v>27</v>
      </c>
      <c r="E76" t="s">
        <v>693</v>
      </c>
      <c r="F76" t="s">
        <v>60</v>
      </c>
      <c r="G76">
        <v>1180</v>
      </c>
      <c r="H76">
        <v>1967</v>
      </c>
      <c r="I76">
        <v>3</v>
      </c>
      <c r="J76">
        <v>2</v>
      </c>
      <c r="K76">
        <v>2</v>
      </c>
      <c r="L76">
        <v>0</v>
      </c>
      <c r="M76" s="5">
        <v>44754</v>
      </c>
      <c r="N76" s="1">
        <v>44761</v>
      </c>
      <c r="O76" s="1">
        <v>44909</v>
      </c>
      <c r="P76" s="3">
        <f t="shared" si="19"/>
        <v>7</v>
      </c>
      <c r="Q76" s="3">
        <v>155</v>
      </c>
      <c r="R76">
        <v>126</v>
      </c>
      <c r="S76" s="8">
        <v>145600</v>
      </c>
      <c r="T76" s="4">
        <f t="shared" si="20"/>
        <v>7280</v>
      </c>
      <c r="U76" s="7">
        <v>175000</v>
      </c>
      <c r="V76" s="7">
        <v>148000</v>
      </c>
      <c r="W76" s="7">
        <v>140500</v>
      </c>
      <c r="X76" s="2">
        <f t="shared" si="21"/>
        <v>0.8028571428571428</v>
      </c>
      <c r="Y76" s="2">
        <f t="shared" si="22"/>
        <v>0.9493243243243243</v>
      </c>
      <c r="Z76" s="7">
        <f t="shared" si="23"/>
        <v>-5100</v>
      </c>
      <c r="AA76" s="3"/>
      <c r="AB76" s="7">
        <v>341</v>
      </c>
      <c r="AC76" t="s">
        <v>1420</v>
      </c>
      <c r="AD76" s="4">
        <v>11.366666666666667</v>
      </c>
      <c r="AE76" s="4">
        <v>1432.2</v>
      </c>
      <c r="AG76" s="9">
        <v>560.64</v>
      </c>
      <c r="AH76" s="9">
        <f t="shared" si="24"/>
        <v>1.536</v>
      </c>
      <c r="AI76" s="9">
        <v>238.08</v>
      </c>
      <c r="AJ76" s="9">
        <f t="shared" si="25"/>
        <v>983.5</v>
      </c>
      <c r="AK76" s="9">
        <f t="shared" si="26"/>
        <v>91.25999999999999</v>
      </c>
      <c r="AL76" s="9">
        <f t="shared" si="27"/>
        <v>342.02432215</v>
      </c>
      <c r="AM76" s="7">
        <v>0</v>
      </c>
      <c r="AN76" s="2">
        <v>0.025</v>
      </c>
      <c r="AO76" s="4">
        <f t="shared" si="28"/>
        <v>3512.5</v>
      </c>
      <c r="AP76" s="4">
        <f t="shared" si="29"/>
        <v>-4419.56432215</v>
      </c>
      <c r="AQ76" s="4">
        <f t="shared" si="30"/>
        <v>6599.5643221499995</v>
      </c>
      <c r="AR76" t="s">
        <v>694</v>
      </c>
    </row>
    <row r="77" spans="1:44" ht="15">
      <c r="A77">
        <v>1186058</v>
      </c>
      <c r="B77" t="s">
        <v>21</v>
      </c>
      <c r="C77" t="s">
        <v>1169</v>
      </c>
      <c r="D77" t="s">
        <v>27</v>
      </c>
      <c r="E77" t="s">
        <v>876</v>
      </c>
      <c r="F77" t="s">
        <v>22</v>
      </c>
      <c r="G77">
        <v>1299</v>
      </c>
      <c r="H77">
        <v>1987</v>
      </c>
      <c r="I77">
        <v>2</v>
      </c>
      <c r="J77">
        <v>2</v>
      </c>
      <c r="K77">
        <v>2</v>
      </c>
      <c r="L77">
        <v>0</v>
      </c>
      <c r="M77" s="5">
        <v>44764</v>
      </c>
      <c r="N77" s="1">
        <v>44784</v>
      </c>
      <c r="O77" s="1">
        <v>44971</v>
      </c>
      <c r="P77" s="3">
        <f t="shared" si="19"/>
        <v>20</v>
      </c>
      <c r="Q77" s="3">
        <v>207</v>
      </c>
      <c r="R77">
        <v>147</v>
      </c>
      <c r="S77" s="8">
        <v>263200</v>
      </c>
      <c r="T77" s="4">
        <f t="shared" si="20"/>
        <v>13160</v>
      </c>
      <c r="U77" s="7">
        <v>300000</v>
      </c>
      <c r="V77" s="7">
        <v>270000</v>
      </c>
      <c r="W77" s="7">
        <v>259000</v>
      </c>
      <c r="X77" s="2">
        <f t="shared" si="21"/>
        <v>0.8633333333333333</v>
      </c>
      <c r="Y77" s="2">
        <f t="shared" si="22"/>
        <v>0.9592592592592593</v>
      </c>
      <c r="Z77" s="7">
        <f t="shared" si="23"/>
        <v>-4200</v>
      </c>
      <c r="AA77" s="3"/>
      <c r="AB77" s="7">
        <v>205</v>
      </c>
      <c r="AC77" t="s">
        <v>23</v>
      </c>
      <c r="AD77" s="4">
        <v>0.5616438356164384</v>
      </c>
      <c r="AE77" s="4">
        <v>82.56164383561644</v>
      </c>
      <c r="AG77" s="9">
        <v>3363.64</v>
      </c>
      <c r="AH77" s="9">
        <f t="shared" si="24"/>
        <v>9.21545205479452</v>
      </c>
      <c r="AI77" s="9">
        <v>1907.5985753424657</v>
      </c>
      <c r="AJ77" s="9">
        <f t="shared" si="25"/>
        <v>1813</v>
      </c>
      <c r="AK77" s="9">
        <f t="shared" si="26"/>
        <v>162.72</v>
      </c>
      <c r="AL77" s="9">
        <f t="shared" si="27"/>
        <v>456.76796571</v>
      </c>
      <c r="AM77" s="7">
        <v>2000</v>
      </c>
      <c r="AN77" s="2">
        <v>0.025</v>
      </c>
      <c r="AO77" s="4">
        <f t="shared" si="28"/>
        <v>6475</v>
      </c>
      <c r="AP77" s="4">
        <f t="shared" si="29"/>
        <v>-3937.6481848880812</v>
      </c>
      <c r="AQ77" s="4">
        <f t="shared" si="30"/>
        <v>12897.648184888083</v>
      </c>
      <c r="AR77" t="s">
        <v>877</v>
      </c>
    </row>
    <row r="78" spans="1:44" ht="15">
      <c r="A78">
        <v>1169406</v>
      </c>
      <c r="B78" t="s">
        <v>21</v>
      </c>
      <c r="C78" t="s">
        <v>1009</v>
      </c>
      <c r="D78" t="s">
        <v>27</v>
      </c>
      <c r="E78" t="s">
        <v>415</v>
      </c>
      <c r="F78" t="s">
        <v>22</v>
      </c>
      <c r="G78">
        <v>1869</v>
      </c>
      <c r="H78">
        <v>1985</v>
      </c>
      <c r="I78">
        <v>3</v>
      </c>
      <c r="J78">
        <v>3</v>
      </c>
      <c r="K78">
        <v>2</v>
      </c>
      <c r="L78">
        <v>1</v>
      </c>
      <c r="M78" s="5">
        <v>44666</v>
      </c>
      <c r="N78" s="1">
        <v>44697</v>
      </c>
      <c r="O78" s="1">
        <v>44908</v>
      </c>
      <c r="P78" s="3">
        <f t="shared" si="19"/>
        <v>31</v>
      </c>
      <c r="Q78" s="3">
        <v>242</v>
      </c>
      <c r="R78">
        <v>136</v>
      </c>
      <c r="S78" s="7">
        <v>298800</v>
      </c>
      <c r="T78" s="4">
        <f t="shared" si="20"/>
        <v>14940</v>
      </c>
      <c r="U78" s="7">
        <v>357000</v>
      </c>
      <c r="V78" s="7">
        <v>304000</v>
      </c>
      <c r="W78" s="7">
        <v>299999</v>
      </c>
      <c r="X78" s="2">
        <f t="shared" si="21"/>
        <v>0.8403333333333334</v>
      </c>
      <c r="Y78" s="2">
        <f t="shared" si="22"/>
        <v>0.9868388157894736</v>
      </c>
      <c r="Z78" s="7">
        <f t="shared" si="23"/>
        <v>1199</v>
      </c>
      <c r="AA78" s="3"/>
      <c r="AB78" s="7">
        <v>110</v>
      </c>
      <c r="AC78" t="s">
        <v>1421</v>
      </c>
      <c r="AD78" s="4">
        <v>0.9166666666666666</v>
      </c>
      <c r="AE78" s="4">
        <v>124.66666666666666</v>
      </c>
      <c r="AG78" s="9">
        <v>1199.67</v>
      </c>
      <c r="AH78" s="9">
        <f t="shared" si="24"/>
        <v>3.2867671232876714</v>
      </c>
      <c r="AI78" s="9">
        <v>795.3976438356165</v>
      </c>
      <c r="AJ78" s="9">
        <f t="shared" si="25"/>
        <v>2099.993</v>
      </c>
      <c r="AK78" s="9">
        <f t="shared" si="26"/>
        <v>189.479</v>
      </c>
      <c r="AL78" s="9">
        <f t="shared" si="27"/>
        <v>533.99926426</v>
      </c>
      <c r="AM78" s="7">
        <v>8160</v>
      </c>
      <c r="AN78" s="2">
        <v>0.025</v>
      </c>
      <c r="AO78" s="4">
        <f t="shared" si="28"/>
        <v>7499.975</v>
      </c>
      <c r="AP78" s="4">
        <f t="shared" si="29"/>
        <v>-3264.510574762282</v>
      </c>
      <c r="AQ78" s="4">
        <f t="shared" si="30"/>
        <v>19403.510574762284</v>
      </c>
      <c r="AR78" t="s">
        <v>692</v>
      </c>
    </row>
    <row r="79" spans="1:44" ht="15">
      <c r="A79">
        <v>1197267</v>
      </c>
      <c r="B79" t="s">
        <v>21</v>
      </c>
      <c r="C79" t="s">
        <v>1096</v>
      </c>
      <c r="D79" t="s">
        <v>27</v>
      </c>
      <c r="E79" t="s">
        <v>511</v>
      </c>
      <c r="F79" t="s">
        <v>22</v>
      </c>
      <c r="G79">
        <v>1229</v>
      </c>
      <c r="H79">
        <v>1962</v>
      </c>
      <c r="I79">
        <v>3</v>
      </c>
      <c r="J79">
        <v>2</v>
      </c>
      <c r="K79">
        <v>2</v>
      </c>
      <c r="L79">
        <v>0</v>
      </c>
      <c r="M79" s="5">
        <v>44845</v>
      </c>
      <c r="N79" s="1">
        <v>44855</v>
      </c>
      <c r="O79" s="1">
        <v>44923</v>
      </c>
      <c r="P79" s="3">
        <f t="shared" si="19"/>
        <v>10</v>
      </c>
      <c r="Q79" s="3">
        <v>78</v>
      </c>
      <c r="R79">
        <v>38</v>
      </c>
      <c r="S79" s="8">
        <v>245900</v>
      </c>
      <c r="T79" s="4">
        <f t="shared" si="20"/>
        <v>12295</v>
      </c>
      <c r="U79" s="7">
        <v>270000</v>
      </c>
      <c r="V79" s="7">
        <v>270000</v>
      </c>
      <c r="W79" s="7">
        <v>250000</v>
      </c>
      <c r="X79" s="2">
        <f t="shared" si="21"/>
        <v>0.9259259259259259</v>
      </c>
      <c r="Y79" s="2">
        <f t="shared" si="22"/>
        <v>0.9259259259259259</v>
      </c>
      <c r="Z79" s="7">
        <f t="shared" si="23"/>
        <v>4100</v>
      </c>
      <c r="AA79" s="3"/>
      <c r="AB79" s="7">
        <v>0</v>
      </c>
      <c r="AG79" s="9">
        <v>1932.14</v>
      </c>
      <c r="AH79" s="9">
        <f t="shared" si="24"/>
        <v>5.2935342465753426</v>
      </c>
      <c r="AI79" s="9">
        <v>412.89567123287674</v>
      </c>
      <c r="AJ79" s="9">
        <f t="shared" si="25"/>
        <v>1750</v>
      </c>
      <c r="AK79" s="9">
        <f t="shared" si="26"/>
        <v>160.64000000000001</v>
      </c>
      <c r="AL79" s="9">
        <f t="shared" si="27"/>
        <v>172.11546534000001</v>
      </c>
      <c r="AM79" s="7">
        <v>10500</v>
      </c>
      <c r="AN79" s="2">
        <v>0.025</v>
      </c>
      <c r="AO79" s="4">
        <f t="shared" si="28"/>
        <v>6250</v>
      </c>
      <c r="AP79" s="4">
        <f t="shared" si="29"/>
        <v>-2850.6511365728766</v>
      </c>
      <c r="AQ79" s="4">
        <f t="shared" si="30"/>
        <v>19245.651136572877</v>
      </c>
      <c r="AR79" t="s">
        <v>737</v>
      </c>
    </row>
    <row r="80" spans="1:44" ht="15">
      <c r="A80">
        <v>1180508</v>
      </c>
      <c r="B80" t="s">
        <v>21</v>
      </c>
      <c r="C80" t="s">
        <v>1109</v>
      </c>
      <c r="D80" t="s">
        <v>27</v>
      </c>
      <c r="E80" t="s">
        <v>857</v>
      </c>
      <c r="F80" t="s">
        <v>22</v>
      </c>
      <c r="G80">
        <v>1768</v>
      </c>
      <c r="H80">
        <v>2017</v>
      </c>
      <c r="I80">
        <v>3</v>
      </c>
      <c r="J80">
        <v>2</v>
      </c>
      <c r="K80">
        <v>2</v>
      </c>
      <c r="L80">
        <v>0</v>
      </c>
      <c r="M80" s="5">
        <v>44740</v>
      </c>
      <c r="N80" s="1">
        <v>44754</v>
      </c>
      <c r="O80" s="1">
        <v>44970</v>
      </c>
      <c r="P80" s="3">
        <f t="shared" si="19"/>
        <v>14</v>
      </c>
      <c r="Q80" s="3">
        <v>230</v>
      </c>
      <c r="R80">
        <v>188</v>
      </c>
      <c r="S80" s="8">
        <v>284300</v>
      </c>
      <c r="T80" s="4">
        <f t="shared" si="20"/>
        <v>14215</v>
      </c>
      <c r="U80" s="7">
        <v>331000</v>
      </c>
      <c r="V80" s="7">
        <v>286000</v>
      </c>
      <c r="W80" s="7">
        <v>286000</v>
      </c>
      <c r="X80" s="2">
        <f t="shared" si="21"/>
        <v>0.8640483383685801</v>
      </c>
      <c r="Y80" s="2">
        <f t="shared" si="22"/>
        <v>1</v>
      </c>
      <c r="Z80" s="7">
        <f t="shared" si="23"/>
        <v>1700</v>
      </c>
      <c r="AA80" s="3"/>
      <c r="AB80" s="7">
        <v>0</v>
      </c>
      <c r="AG80" s="9">
        <v>2240.9</v>
      </c>
      <c r="AH80" s="9">
        <f t="shared" si="24"/>
        <v>6.13945205479452</v>
      </c>
      <c r="AI80" s="9">
        <v>1412.0739726027398</v>
      </c>
      <c r="AJ80" s="9">
        <f t="shared" si="25"/>
        <v>2002</v>
      </c>
      <c r="AK80" s="9">
        <f t="shared" si="26"/>
        <v>181.28</v>
      </c>
      <c r="AL80" s="9">
        <f t="shared" si="27"/>
        <v>507.5199619</v>
      </c>
      <c r="AM80" s="7">
        <v>7137</v>
      </c>
      <c r="AN80" s="2">
        <v>0.025</v>
      </c>
      <c r="AO80" s="4">
        <f t="shared" si="28"/>
        <v>7150</v>
      </c>
      <c r="AP80" s="4">
        <f t="shared" si="29"/>
        <v>-2474.8739345027407</v>
      </c>
      <c r="AQ80" s="4">
        <f t="shared" si="30"/>
        <v>18389.87393450274</v>
      </c>
      <c r="AR80" t="s">
        <v>858</v>
      </c>
    </row>
    <row r="81" spans="1:44" ht="15">
      <c r="A81">
        <v>1157979</v>
      </c>
      <c r="B81" t="s">
        <v>21</v>
      </c>
      <c r="C81" t="s">
        <v>1197</v>
      </c>
      <c r="D81" t="s">
        <v>159</v>
      </c>
      <c r="E81" t="s">
        <v>776</v>
      </c>
      <c r="F81" t="s">
        <v>22</v>
      </c>
      <c r="G81">
        <v>2208</v>
      </c>
      <c r="H81">
        <v>2014</v>
      </c>
      <c r="I81">
        <v>4</v>
      </c>
      <c r="J81">
        <v>2</v>
      </c>
      <c r="K81">
        <v>2</v>
      </c>
      <c r="L81">
        <v>0</v>
      </c>
      <c r="M81" s="5">
        <v>44611</v>
      </c>
      <c r="N81" s="1">
        <v>44631</v>
      </c>
      <c r="O81" s="1">
        <v>44939</v>
      </c>
      <c r="P81" s="3">
        <f t="shared" si="19"/>
        <v>20</v>
      </c>
      <c r="Q81" s="3">
        <v>328</v>
      </c>
      <c r="R81">
        <v>271</v>
      </c>
      <c r="S81" s="7">
        <v>399000</v>
      </c>
      <c r="T81" s="4">
        <f t="shared" si="20"/>
        <v>19950</v>
      </c>
      <c r="U81" s="7">
        <v>490000</v>
      </c>
      <c r="V81" s="7">
        <v>426000</v>
      </c>
      <c r="W81" s="7">
        <v>415000</v>
      </c>
      <c r="X81" s="2">
        <f t="shared" si="21"/>
        <v>0.8469387755102041</v>
      </c>
      <c r="Y81" s="2">
        <f t="shared" si="22"/>
        <v>0.9741784037558685</v>
      </c>
      <c r="Z81" s="7">
        <f t="shared" si="23"/>
        <v>16000</v>
      </c>
      <c r="AA81" s="3"/>
      <c r="AB81" s="7">
        <v>555</v>
      </c>
      <c r="AC81" t="s">
        <v>23</v>
      </c>
      <c r="AD81" s="4">
        <v>1.5205479452054795</v>
      </c>
      <c r="AE81" s="4">
        <v>412.06849315068496</v>
      </c>
      <c r="AG81" s="9">
        <v>2509.9</v>
      </c>
      <c r="AH81" s="9">
        <f t="shared" si="24"/>
        <v>6.876438356164384</v>
      </c>
      <c r="AI81" s="9">
        <v>2255.471780821918</v>
      </c>
      <c r="AJ81" s="9">
        <f t="shared" si="25"/>
        <v>2905</v>
      </c>
      <c r="AK81" s="9">
        <f t="shared" si="26"/>
        <v>264.40000000000003</v>
      </c>
      <c r="AL81" s="9">
        <f t="shared" si="27"/>
        <v>723.76759784</v>
      </c>
      <c r="AM81" s="7">
        <v>17395</v>
      </c>
      <c r="AN81" s="2">
        <v>0.0325</v>
      </c>
      <c r="AO81" s="4">
        <f t="shared" si="28"/>
        <v>13487.5</v>
      </c>
      <c r="AP81" s="4">
        <f t="shared" si="29"/>
        <v>-1493.2078718126068</v>
      </c>
      <c r="AQ81" s="4">
        <f t="shared" si="30"/>
        <v>37443.2078718126</v>
      </c>
      <c r="AR81" t="s">
        <v>777</v>
      </c>
    </row>
    <row r="82" spans="1:44" ht="15">
      <c r="A82">
        <v>1167386</v>
      </c>
      <c r="B82" t="s">
        <v>21</v>
      </c>
      <c r="C82" t="s">
        <v>1091</v>
      </c>
      <c r="D82" t="s">
        <v>27</v>
      </c>
      <c r="E82" t="s">
        <v>663</v>
      </c>
      <c r="F82" t="s">
        <v>22</v>
      </c>
      <c r="G82">
        <v>1916</v>
      </c>
      <c r="H82">
        <v>1971</v>
      </c>
      <c r="I82">
        <v>3</v>
      </c>
      <c r="J82">
        <v>2</v>
      </c>
      <c r="K82">
        <v>2</v>
      </c>
      <c r="L82">
        <v>0</v>
      </c>
      <c r="M82" s="5">
        <v>44651</v>
      </c>
      <c r="N82" s="1">
        <v>44686</v>
      </c>
      <c r="O82" s="1">
        <v>44888</v>
      </c>
      <c r="P82" s="3">
        <f t="shared" si="19"/>
        <v>35</v>
      </c>
      <c r="Q82" s="3">
        <v>237</v>
      </c>
      <c r="R82">
        <v>152</v>
      </c>
      <c r="S82" s="7">
        <v>214800</v>
      </c>
      <c r="T82" s="4">
        <f t="shared" si="20"/>
        <v>10740</v>
      </c>
      <c r="U82" s="7">
        <v>266000</v>
      </c>
      <c r="V82" s="7">
        <v>229000</v>
      </c>
      <c r="W82" s="7">
        <v>225000</v>
      </c>
      <c r="X82" s="2">
        <f t="shared" si="21"/>
        <v>0.8458646616541353</v>
      </c>
      <c r="Y82" s="2">
        <f t="shared" si="22"/>
        <v>0.982532751091703</v>
      </c>
      <c r="Z82" s="7">
        <f t="shared" si="23"/>
        <v>10200</v>
      </c>
      <c r="AA82" s="3"/>
      <c r="AB82" s="7">
        <v>0</v>
      </c>
      <c r="AG82" s="9">
        <v>2905.56</v>
      </c>
      <c r="AH82" s="9">
        <f t="shared" si="24"/>
        <v>7.960438356164383</v>
      </c>
      <c r="AI82" s="9">
        <v>1886.623890410959</v>
      </c>
      <c r="AJ82" s="9">
        <f t="shared" si="25"/>
        <v>1575</v>
      </c>
      <c r="AK82" s="9">
        <f t="shared" si="26"/>
        <v>148.08</v>
      </c>
      <c r="AL82" s="9">
        <f t="shared" si="27"/>
        <v>522.96622161</v>
      </c>
      <c r="AM82" s="7">
        <v>12600</v>
      </c>
      <c r="AN82" s="2">
        <v>0.025</v>
      </c>
      <c r="AO82" s="4">
        <f t="shared" si="28"/>
        <v>5625</v>
      </c>
      <c r="AP82" s="4">
        <f t="shared" si="29"/>
        <v>-1417.6701120209618</v>
      </c>
      <c r="AQ82" s="4">
        <f t="shared" si="30"/>
        <v>22357.67011202096</v>
      </c>
      <c r="AR82" t="s">
        <v>664</v>
      </c>
    </row>
    <row r="83" spans="1:44" ht="15">
      <c r="A83">
        <v>1196273</v>
      </c>
      <c r="B83" t="s">
        <v>21</v>
      </c>
      <c r="C83" t="s">
        <v>1229</v>
      </c>
      <c r="D83" t="s">
        <v>27</v>
      </c>
      <c r="E83" t="s">
        <v>831</v>
      </c>
      <c r="F83" t="s">
        <v>22</v>
      </c>
      <c r="G83">
        <v>1995</v>
      </c>
      <c r="H83">
        <v>1954</v>
      </c>
      <c r="I83">
        <v>4</v>
      </c>
      <c r="J83">
        <v>2</v>
      </c>
      <c r="K83">
        <v>2</v>
      </c>
      <c r="L83">
        <v>0</v>
      </c>
      <c r="M83" s="5">
        <v>44810</v>
      </c>
      <c r="N83" s="1">
        <v>44849</v>
      </c>
      <c r="O83" s="1">
        <v>44956</v>
      </c>
      <c r="P83" s="3">
        <f t="shared" si="19"/>
        <v>39</v>
      </c>
      <c r="Q83" s="3">
        <v>146</v>
      </c>
      <c r="R83">
        <v>58</v>
      </c>
      <c r="S83" s="8">
        <v>289300</v>
      </c>
      <c r="T83" s="4">
        <f t="shared" si="20"/>
        <v>14465</v>
      </c>
      <c r="U83" s="7">
        <v>306000</v>
      </c>
      <c r="V83" s="7">
        <v>295000</v>
      </c>
      <c r="W83" s="7">
        <v>285000</v>
      </c>
      <c r="X83" s="2">
        <f t="shared" si="21"/>
        <v>0.9313725490196079</v>
      </c>
      <c r="Y83" s="2">
        <f t="shared" si="22"/>
        <v>0.9661016949152542</v>
      </c>
      <c r="Z83" s="7">
        <f t="shared" si="23"/>
        <v>-4300</v>
      </c>
      <c r="AA83" s="3"/>
      <c r="AB83" s="7">
        <v>0</v>
      </c>
      <c r="AG83" s="9">
        <v>2405.2</v>
      </c>
      <c r="AH83" s="9">
        <f t="shared" si="24"/>
        <v>6.5895890410958895</v>
      </c>
      <c r="AI83" s="9">
        <v>962.0799999999998</v>
      </c>
      <c r="AJ83" s="9">
        <f t="shared" si="25"/>
        <v>1995</v>
      </c>
      <c r="AK83" s="9">
        <f t="shared" si="26"/>
        <v>178.28</v>
      </c>
      <c r="AL83" s="9">
        <f t="shared" si="27"/>
        <v>322.16484538</v>
      </c>
      <c r="AM83" s="7">
        <v>1000</v>
      </c>
      <c r="AN83" s="2">
        <v>0.025</v>
      </c>
      <c r="AO83" s="4">
        <f t="shared" si="28"/>
        <v>7125</v>
      </c>
      <c r="AP83" s="4">
        <f t="shared" si="29"/>
        <v>-1417.5248453799995</v>
      </c>
      <c r="AQ83" s="4">
        <f t="shared" si="30"/>
        <v>11582.52484538</v>
      </c>
      <c r="AR83" t="s">
        <v>832</v>
      </c>
    </row>
    <row r="84" spans="1:44" ht="15">
      <c r="A84">
        <v>1184338</v>
      </c>
      <c r="B84" t="s">
        <v>21</v>
      </c>
      <c r="C84" t="s">
        <v>1324</v>
      </c>
      <c r="D84" t="s">
        <v>27</v>
      </c>
      <c r="E84" t="s">
        <v>891</v>
      </c>
      <c r="F84" t="s">
        <v>60</v>
      </c>
      <c r="G84">
        <v>1274</v>
      </c>
      <c r="H84">
        <v>1985</v>
      </c>
      <c r="I84">
        <v>2</v>
      </c>
      <c r="J84">
        <v>2</v>
      </c>
      <c r="K84">
        <v>2</v>
      </c>
      <c r="L84">
        <v>0</v>
      </c>
      <c r="M84" s="5">
        <v>44754</v>
      </c>
      <c r="N84" s="1">
        <v>44775</v>
      </c>
      <c r="O84" s="1">
        <v>44973</v>
      </c>
      <c r="P84" s="3">
        <f t="shared" si="19"/>
        <v>21</v>
      </c>
      <c r="Q84" s="3">
        <v>219</v>
      </c>
      <c r="R84">
        <v>166</v>
      </c>
      <c r="S84" s="8">
        <v>167000</v>
      </c>
      <c r="T84" s="4">
        <f t="shared" si="20"/>
        <v>8350</v>
      </c>
      <c r="U84" s="7">
        <v>206000</v>
      </c>
      <c r="V84" s="7">
        <v>185000</v>
      </c>
      <c r="W84" s="7">
        <v>165000</v>
      </c>
      <c r="X84" s="2">
        <f t="shared" si="21"/>
        <v>0.8009708737864077</v>
      </c>
      <c r="Y84" s="2">
        <f t="shared" si="22"/>
        <v>0.8918918918918919</v>
      </c>
      <c r="Z84" s="7">
        <f t="shared" si="23"/>
        <v>-2000</v>
      </c>
      <c r="AA84" s="3"/>
      <c r="AB84" s="7">
        <v>350</v>
      </c>
      <c r="AC84" t="s">
        <v>23</v>
      </c>
      <c r="AD84" s="4">
        <v>0.958904109589041</v>
      </c>
      <c r="AE84" s="4">
        <v>159.17808219178082</v>
      </c>
      <c r="AG84" s="9">
        <v>463.09</v>
      </c>
      <c r="AH84" s="9">
        <f t="shared" si="24"/>
        <v>1.2687397260273972</v>
      </c>
      <c r="AI84" s="9">
        <v>277.854</v>
      </c>
      <c r="AJ84" s="9">
        <f t="shared" si="25"/>
        <v>1155</v>
      </c>
      <c r="AK84" s="9">
        <f t="shared" si="26"/>
        <v>107.2</v>
      </c>
      <c r="AL84" s="9">
        <f t="shared" si="27"/>
        <v>483.24726807</v>
      </c>
      <c r="AM84" s="7">
        <v>800</v>
      </c>
      <c r="AN84" s="2">
        <v>0.025</v>
      </c>
      <c r="AO84" s="4">
        <f t="shared" si="28"/>
        <v>4125</v>
      </c>
      <c r="AP84" s="4">
        <f t="shared" si="29"/>
        <v>-757.4793502617813</v>
      </c>
      <c r="AQ84" s="4">
        <f t="shared" si="30"/>
        <v>7107.479350261781</v>
      </c>
      <c r="AR84" t="s">
        <v>892</v>
      </c>
    </row>
    <row r="85" spans="1:44" ht="15">
      <c r="A85">
        <v>1183824</v>
      </c>
      <c r="B85" t="s">
        <v>21</v>
      </c>
      <c r="C85" t="s">
        <v>1108</v>
      </c>
      <c r="D85" t="s">
        <v>27</v>
      </c>
      <c r="E85" t="s">
        <v>232</v>
      </c>
      <c r="F85" t="s">
        <v>22</v>
      </c>
      <c r="G85">
        <v>1454</v>
      </c>
      <c r="H85">
        <v>1958</v>
      </c>
      <c r="I85">
        <v>4</v>
      </c>
      <c r="J85">
        <v>2</v>
      </c>
      <c r="K85">
        <v>2</v>
      </c>
      <c r="L85">
        <v>0</v>
      </c>
      <c r="M85" s="5">
        <v>44727</v>
      </c>
      <c r="N85" s="1">
        <v>44771</v>
      </c>
      <c r="O85" s="1">
        <v>44967</v>
      </c>
      <c r="P85" s="3">
        <f t="shared" si="19"/>
        <v>44</v>
      </c>
      <c r="Q85" s="3">
        <v>240</v>
      </c>
      <c r="R85">
        <v>125</v>
      </c>
      <c r="S85" s="8">
        <v>230300</v>
      </c>
      <c r="T85" s="4">
        <f t="shared" si="20"/>
        <v>11515</v>
      </c>
      <c r="U85" s="7">
        <v>255000</v>
      </c>
      <c r="V85" s="7">
        <v>239000</v>
      </c>
      <c r="W85" s="7">
        <v>236000</v>
      </c>
      <c r="X85" s="2">
        <f t="shared" si="21"/>
        <v>0.9254901960784314</v>
      </c>
      <c r="Y85" s="2">
        <f t="shared" si="22"/>
        <v>0.9874476987447699</v>
      </c>
      <c r="Z85" s="7">
        <f t="shared" si="23"/>
        <v>5700</v>
      </c>
      <c r="AA85" s="3"/>
      <c r="AB85" s="7">
        <v>0</v>
      </c>
      <c r="AG85" s="9">
        <v>723.25</v>
      </c>
      <c r="AH85" s="9">
        <f t="shared" si="24"/>
        <v>1.9815068493150685</v>
      </c>
      <c r="AI85" s="9">
        <v>475.56164383561645</v>
      </c>
      <c r="AJ85" s="9">
        <f t="shared" si="25"/>
        <v>1652</v>
      </c>
      <c r="AK85" s="9">
        <f t="shared" si="26"/>
        <v>152.88</v>
      </c>
      <c r="AL85" s="9">
        <f t="shared" si="27"/>
        <v>529.5860472</v>
      </c>
      <c r="AM85" s="7">
        <v>9230</v>
      </c>
      <c r="AN85" s="2">
        <v>0.025</v>
      </c>
      <c r="AO85" s="4">
        <f t="shared" si="28"/>
        <v>5900</v>
      </c>
      <c r="AP85" s="4">
        <f t="shared" si="29"/>
        <v>-725.0276910356151</v>
      </c>
      <c r="AQ85" s="4">
        <f t="shared" si="30"/>
        <v>17940.02769103562</v>
      </c>
      <c r="AR85" t="s">
        <v>854</v>
      </c>
    </row>
    <row r="86" spans="1:44" ht="15">
      <c r="A86">
        <v>1183937</v>
      </c>
      <c r="B86" t="s">
        <v>21</v>
      </c>
      <c r="C86" t="s">
        <v>1104</v>
      </c>
      <c r="D86" t="s">
        <v>163</v>
      </c>
      <c r="E86" t="s">
        <v>162</v>
      </c>
      <c r="F86" t="s">
        <v>22</v>
      </c>
      <c r="G86">
        <v>1943</v>
      </c>
      <c r="H86">
        <v>2005</v>
      </c>
      <c r="I86">
        <v>3</v>
      </c>
      <c r="J86">
        <v>2</v>
      </c>
      <c r="K86">
        <v>2</v>
      </c>
      <c r="L86">
        <v>0</v>
      </c>
      <c r="M86" s="5">
        <v>44733</v>
      </c>
      <c r="N86" s="1">
        <v>44772</v>
      </c>
      <c r="O86" s="1">
        <v>44956</v>
      </c>
      <c r="P86" s="3">
        <f t="shared" si="19"/>
        <v>39</v>
      </c>
      <c r="Q86" s="3">
        <v>223</v>
      </c>
      <c r="R86">
        <v>137</v>
      </c>
      <c r="S86" s="8">
        <v>333000</v>
      </c>
      <c r="T86" s="4">
        <f t="shared" si="20"/>
        <v>16650</v>
      </c>
      <c r="U86" s="7">
        <v>392000</v>
      </c>
      <c r="V86" s="7">
        <v>339000</v>
      </c>
      <c r="W86" s="7">
        <v>339000</v>
      </c>
      <c r="X86" s="2">
        <f t="shared" si="21"/>
        <v>0.8647959183673469</v>
      </c>
      <c r="Y86" s="2">
        <f t="shared" si="22"/>
        <v>1</v>
      </c>
      <c r="Z86" s="7">
        <f t="shared" si="23"/>
        <v>6000</v>
      </c>
      <c r="AA86" s="3"/>
      <c r="AB86" s="7">
        <v>0</v>
      </c>
      <c r="AG86" s="9">
        <v>3041.31</v>
      </c>
      <c r="AH86" s="9">
        <f t="shared" si="24"/>
        <v>8.332356164383562</v>
      </c>
      <c r="AI86" s="9">
        <v>1858.1154246575343</v>
      </c>
      <c r="AJ86" s="9">
        <f t="shared" si="25"/>
        <v>2373</v>
      </c>
      <c r="AK86" s="9">
        <f t="shared" si="26"/>
        <v>214.8</v>
      </c>
      <c r="AL86" s="9">
        <f t="shared" si="27"/>
        <v>492.07370219</v>
      </c>
      <c r="AM86" s="7">
        <v>9707</v>
      </c>
      <c r="AN86" s="2">
        <v>0.025</v>
      </c>
      <c r="AO86" s="4">
        <f t="shared" si="28"/>
        <v>8475</v>
      </c>
      <c r="AP86" s="4">
        <f t="shared" si="29"/>
        <v>-469.98912684753304</v>
      </c>
      <c r="AQ86" s="4">
        <f t="shared" si="30"/>
        <v>23119.989126847533</v>
      </c>
      <c r="AR86" t="s">
        <v>828</v>
      </c>
    </row>
    <row r="87" spans="1:44" ht="15">
      <c r="A87">
        <v>1189812</v>
      </c>
      <c r="B87" t="s">
        <v>21</v>
      </c>
      <c r="C87" t="s">
        <v>1303</v>
      </c>
      <c r="D87" t="s">
        <v>27</v>
      </c>
      <c r="E87" t="s">
        <v>771</v>
      </c>
      <c r="F87" t="s">
        <v>22</v>
      </c>
      <c r="G87">
        <v>1189</v>
      </c>
      <c r="H87">
        <v>1954</v>
      </c>
      <c r="I87">
        <v>3</v>
      </c>
      <c r="J87">
        <v>1</v>
      </c>
      <c r="K87">
        <v>1</v>
      </c>
      <c r="L87">
        <v>0</v>
      </c>
      <c r="M87" s="5">
        <v>44764</v>
      </c>
      <c r="N87" s="1">
        <v>44806</v>
      </c>
      <c r="O87" s="1">
        <v>44938</v>
      </c>
      <c r="P87" s="3">
        <f t="shared" si="19"/>
        <v>42</v>
      </c>
      <c r="Q87" s="3">
        <v>174</v>
      </c>
      <c r="R87">
        <v>64</v>
      </c>
      <c r="S87" s="8">
        <v>227500</v>
      </c>
      <c r="T87" s="4">
        <f t="shared" si="20"/>
        <v>11375</v>
      </c>
      <c r="U87" s="7">
        <v>245000</v>
      </c>
      <c r="V87" s="7">
        <v>237000</v>
      </c>
      <c r="W87" s="7">
        <v>225000</v>
      </c>
      <c r="X87" s="2">
        <f t="shared" si="21"/>
        <v>0.9183673469387755</v>
      </c>
      <c r="Y87" s="2">
        <f t="shared" si="22"/>
        <v>0.9493670886075949</v>
      </c>
      <c r="Z87" s="7">
        <f t="shared" si="23"/>
        <v>-2500</v>
      </c>
      <c r="AA87" s="3"/>
      <c r="AB87" s="7">
        <v>0</v>
      </c>
      <c r="AG87" s="9">
        <v>949.97</v>
      </c>
      <c r="AH87" s="9">
        <f t="shared" si="24"/>
        <v>2.602657534246575</v>
      </c>
      <c r="AI87" s="9">
        <v>452.8624109589041</v>
      </c>
      <c r="AJ87" s="9">
        <f t="shared" si="25"/>
        <v>1575</v>
      </c>
      <c r="AK87" s="9">
        <f t="shared" si="26"/>
        <v>143</v>
      </c>
      <c r="AL87" s="9">
        <f t="shared" si="27"/>
        <v>383.94988422</v>
      </c>
      <c r="AM87" s="7">
        <v>550</v>
      </c>
      <c r="AN87" s="2">
        <v>0.025</v>
      </c>
      <c r="AO87" s="4">
        <f t="shared" si="28"/>
        <v>5625</v>
      </c>
      <c r="AP87" s="4">
        <f t="shared" si="29"/>
        <v>145.1877048210963</v>
      </c>
      <c r="AQ87" s="4">
        <f t="shared" si="30"/>
        <v>8729.812295178905</v>
      </c>
      <c r="AR87" t="s">
        <v>772</v>
      </c>
    </row>
    <row r="88" spans="1:44" ht="15">
      <c r="A88">
        <v>1189563</v>
      </c>
      <c r="B88" t="s">
        <v>21</v>
      </c>
      <c r="C88" t="s">
        <v>1353</v>
      </c>
      <c r="D88" t="s">
        <v>27</v>
      </c>
      <c r="E88" t="s">
        <v>684</v>
      </c>
      <c r="F88" t="s">
        <v>22</v>
      </c>
      <c r="G88">
        <v>1050</v>
      </c>
      <c r="H88">
        <v>1941</v>
      </c>
      <c r="I88">
        <v>2</v>
      </c>
      <c r="J88">
        <v>1</v>
      </c>
      <c r="K88">
        <v>1</v>
      </c>
      <c r="L88">
        <v>0</v>
      </c>
      <c r="M88" s="5">
        <v>44771</v>
      </c>
      <c r="N88" s="1">
        <v>44805</v>
      </c>
      <c r="O88" s="1">
        <v>44914</v>
      </c>
      <c r="P88" s="3">
        <f t="shared" si="19"/>
        <v>34</v>
      </c>
      <c r="Q88" s="3">
        <v>143</v>
      </c>
      <c r="R88">
        <v>81</v>
      </c>
      <c r="S88" s="8">
        <v>135300</v>
      </c>
      <c r="T88" s="4">
        <f t="shared" si="20"/>
        <v>6765</v>
      </c>
      <c r="U88" s="7">
        <v>150000</v>
      </c>
      <c r="V88" s="7">
        <v>145000</v>
      </c>
      <c r="W88" s="7">
        <v>140000</v>
      </c>
      <c r="X88" s="2">
        <f t="shared" si="21"/>
        <v>0.9333333333333333</v>
      </c>
      <c r="Y88" s="2">
        <f t="shared" si="22"/>
        <v>0.9655172413793104</v>
      </c>
      <c r="Z88" s="7">
        <f t="shared" si="23"/>
        <v>4700</v>
      </c>
      <c r="AA88" s="3"/>
      <c r="AB88" s="7">
        <v>0</v>
      </c>
      <c r="AG88" s="9">
        <v>411.45</v>
      </c>
      <c r="AH88" s="9">
        <f t="shared" si="24"/>
        <v>1.1272602739726028</v>
      </c>
      <c r="AI88" s="9">
        <v>161.19821917808218</v>
      </c>
      <c r="AJ88" s="9">
        <f t="shared" si="25"/>
        <v>980</v>
      </c>
      <c r="AK88" s="9">
        <f t="shared" si="26"/>
        <v>94.88</v>
      </c>
      <c r="AL88" s="9">
        <f t="shared" si="27"/>
        <v>315.54501979</v>
      </c>
      <c r="AM88" s="7">
        <v>5000</v>
      </c>
      <c r="AN88" s="2">
        <v>0.025</v>
      </c>
      <c r="AO88" s="4">
        <f t="shared" si="28"/>
        <v>3500</v>
      </c>
      <c r="AP88" s="4">
        <f t="shared" si="29"/>
        <v>1413.3767610319173</v>
      </c>
      <c r="AQ88" s="4">
        <f t="shared" si="30"/>
        <v>10051.623238968083</v>
      </c>
      <c r="AR88" t="s">
        <v>711</v>
      </c>
    </row>
    <row r="89" spans="1:44" ht="15">
      <c r="A89">
        <v>1176534</v>
      </c>
      <c r="B89" t="s">
        <v>21</v>
      </c>
      <c r="C89" t="s">
        <v>1062</v>
      </c>
      <c r="D89" t="s">
        <v>27</v>
      </c>
      <c r="E89" t="s">
        <v>138</v>
      </c>
      <c r="F89" t="s">
        <v>22</v>
      </c>
      <c r="G89">
        <v>1364</v>
      </c>
      <c r="H89">
        <v>1963</v>
      </c>
      <c r="I89">
        <v>3</v>
      </c>
      <c r="J89">
        <v>2</v>
      </c>
      <c r="K89">
        <v>1</v>
      </c>
      <c r="L89">
        <v>1</v>
      </c>
      <c r="M89" s="5">
        <v>44691</v>
      </c>
      <c r="N89" s="1">
        <v>44733</v>
      </c>
      <c r="O89" s="1">
        <v>44936</v>
      </c>
      <c r="P89" s="3">
        <f t="shared" si="19"/>
        <v>42</v>
      </c>
      <c r="Q89" s="3">
        <v>245</v>
      </c>
      <c r="R89">
        <v>153</v>
      </c>
      <c r="S89" s="7">
        <v>262000</v>
      </c>
      <c r="T89" s="4">
        <f t="shared" si="20"/>
        <v>13100</v>
      </c>
      <c r="U89" s="7">
        <v>312000</v>
      </c>
      <c r="V89" s="7">
        <v>269000</v>
      </c>
      <c r="W89" s="7">
        <v>265000</v>
      </c>
      <c r="X89" s="2">
        <f t="shared" si="21"/>
        <v>0.8493589743589743</v>
      </c>
      <c r="Y89" s="2">
        <f t="shared" si="22"/>
        <v>0.9851301115241635</v>
      </c>
      <c r="Z89" s="7">
        <f t="shared" si="23"/>
        <v>3000</v>
      </c>
      <c r="AA89" s="3"/>
      <c r="AB89" s="7">
        <v>0</v>
      </c>
      <c r="AG89" s="9">
        <v>3918.83</v>
      </c>
      <c r="AH89" s="9">
        <f t="shared" si="24"/>
        <v>10.736520547945206</v>
      </c>
      <c r="AI89" s="9">
        <v>2630.4475342465753</v>
      </c>
      <c r="AJ89" s="9">
        <f t="shared" si="25"/>
        <v>1855</v>
      </c>
      <c r="AK89" s="9">
        <f t="shared" si="26"/>
        <v>169.20000000000002</v>
      </c>
      <c r="AL89" s="9">
        <f t="shared" si="27"/>
        <v>540.61908985</v>
      </c>
      <c r="AM89" s="7">
        <v>800</v>
      </c>
      <c r="AN89" s="2">
        <v>0.0325</v>
      </c>
      <c r="AO89" s="4">
        <f t="shared" si="28"/>
        <v>8612.5</v>
      </c>
      <c r="AP89" s="4">
        <f t="shared" si="29"/>
        <v>1492.2333759034227</v>
      </c>
      <c r="AQ89" s="4">
        <f t="shared" si="30"/>
        <v>14607.766624096575</v>
      </c>
      <c r="AR89" t="s">
        <v>139</v>
      </c>
    </row>
    <row r="90" spans="1:44" ht="15">
      <c r="A90">
        <v>1161673</v>
      </c>
      <c r="B90" t="s">
        <v>21</v>
      </c>
      <c r="C90" t="s">
        <v>925</v>
      </c>
      <c r="D90" t="s">
        <v>24</v>
      </c>
      <c r="E90" t="s">
        <v>63</v>
      </c>
      <c r="F90" t="s">
        <v>22</v>
      </c>
      <c r="G90">
        <v>1320</v>
      </c>
      <c r="H90">
        <v>1950</v>
      </c>
      <c r="I90">
        <v>3</v>
      </c>
      <c r="J90">
        <v>2</v>
      </c>
      <c r="K90">
        <v>2</v>
      </c>
      <c r="L90">
        <v>0</v>
      </c>
      <c r="M90" s="5">
        <v>44630</v>
      </c>
      <c r="N90" s="1">
        <v>44655</v>
      </c>
      <c r="O90" s="1">
        <v>44902</v>
      </c>
      <c r="P90" s="3">
        <f t="shared" si="19"/>
        <v>25</v>
      </c>
      <c r="Q90" s="3">
        <v>272</v>
      </c>
      <c r="R90">
        <v>203</v>
      </c>
      <c r="S90" s="7">
        <v>207800</v>
      </c>
      <c r="T90" s="4">
        <f t="shared" si="20"/>
        <v>10390</v>
      </c>
      <c r="U90" s="7">
        <v>256000</v>
      </c>
      <c r="V90" s="7">
        <v>216000</v>
      </c>
      <c r="W90" s="7">
        <v>207000</v>
      </c>
      <c r="X90" s="2">
        <f t="shared" si="21"/>
        <v>0.80859375</v>
      </c>
      <c r="Y90" s="2">
        <f t="shared" si="22"/>
        <v>0.9583333333333334</v>
      </c>
      <c r="Z90" s="7">
        <f t="shared" si="23"/>
        <v>-800</v>
      </c>
      <c r="AA90" s="3"/>
      <c r="AB90" s="7">
        <v>0</v>
      </c>
      <c r="AG90" s="9">
        <v>430.82</v>
      </c>
      <c r="AH90" s="9">
        <f t="shared" si="24"/>
        <v>1.1803287671232876</v>
      </c>
      <c r="AI90" s="9">
        <v>321.04942465753425</v>
      </c>
      <c r="AJ90" s="9">
        <f t="shared" si="25"/>
        <v>1449</v>
      </c>
      <c r="AK90" s="9">
        <f t="shared" si="26"/>
        <v>132.88</v>
      </c>
      <c r="AL90" s="9">
        <f t="shared" si="27"/>
        <v>600.19752016</v>
      </c>
      <c r="AM90" s="7">
        <v>300</v>
      </c>
      <c r="AN90" s="2">
        <v>0.025</v>
      </c>
      <c r="AO90" s="4">
        <f t="shared" si="28"/>
        <v>5175</v>
      </c>
      <c r="AP90" s="4">
        <f t="shared" si="29"/>
        <v>1611.8730551824656</v>
      </c>
      <c r="AQ90" s="4">
        <f t="shared" si="30"/>
        <v>7978.1269448175335</v>
      </c>
      <c r="AR90" t="s">
        <v>677</v>
      </c>
    </row>
    <row r="91" spans="1:44" ht="15">
      <c r="A91">
        <v>1159578</v>
      </c>
      <c r="B91" t="s">
        <v>21</v>
      </c>
      <c r="C91" t="s">
        <v>1094</v>
      </c>
      <c r="D91" t="s">
        <v>27</v>
      </c>
      <c r="E91" t="s">
        <v>134</v>
      </c>
      <c r="F91" t="s">
        <v>22</v>
      </c>
      <c r="G91">
        <v>1162</v>
      </c>
      <c r="H91">
        <v>1958</v>
      </c>
      <c r="I91">
        <v>3</v>
      </c>
      <c r="J91">
        <v>1</v>
      </c>
      <c r="K91">
        <v>1</v>
      </c>
      <c r="L91">
        <v>0</v>
      </c>
      <c r="M91" s="5">
        <v>44625</v>
      </c>
      <c r="N91" s="1">
        <v>44643</v>
      </c>
      <c r="O91" s="1">
        <v>44914</v>
      </c>
      <c r="P91" s="3">
        <f t="shared" si="19"/>
        <v>18</v>
      </c>
      <c r="Q91" s="3">
        <v>289</v>
      </c>
      <c r="R91">
        <v>238</v>
      </c>
      <c r="S91" s="7">
        <v>219700</v>
      </c>
      <c r="T91" s="4">
        <f t="shared" si="20"/>
        <v>10985</v>
      </c>
      <c r="U91" s="7">
        <v>291000</v>
      </c>
      <c r="V91" s="7">
        <v>233000</v>
      </c>
      <c r="W91" s="7">
        <v>232000</v>
      </c>
      <c r="X91" s="2">
        <f t="shared" si="21"/>
        <v>0.7972508591065293</v>
      </c>
      <c r="Y91" s="2">
        <f t="shared" si="22"/>
        <v>0.9957081545064378</v>
      </c>
      <c r="Z91" s="7">
        <f t="shared" si="23"/>
        <v>12300</v>
      </c>
      <c r="AA91" s="3"/>
      <c r="AB91" s="7">
        <v>0</v>
      </c>
      <c r="AG91" s="9">
        <v>3214.86</v>
      </c>
      <c r="AH91" s="9">
        <f t="shared" si="24"/>
        <v>8.807835616438357</v>
      </c>
      <c r="AI91" s="9">
        <v>2545.464493150685</v>
      </c>
      <c r="AJ91" s="9">
        <f t="shared" si="25"/>
        <v>1624</v>
      </c>
      <c r="AK91" s="9">
        <f t="shared" si="26"/>
        <v>153.11999999999998</v>
      </c>
      <c r="AL91" s="9">
        <f t="shared" si="27"/>
        <v>637.7098651700001</v>
      </c>
      <c r="AM91" s="7">
        <v>9640</v>
      </c>
      <c r="AN91" s="2">
        <v>0.025</v>
      </c>
      <c r="AO91" s="4">
        <f t="shared" si="28"/>
        <v>5800</v>
      </c>
      <c r="AP91" s="4">
        <f t="shared" si="29"/>
        <v>2884.7056416793166</v>
      </c>
      <c r="AQ91" s="4">
        <f t="shared" si="30"/>
        <v>20400.294358320683</v>
      </c>
      <c r="AR91" t="s">
        <v>716</v>
      </c>
    </row>
    <row r="92" spans="1:44" ht="15">
      <c r="A92">
        <v>1190703</v>
      </c>
      <c r="B92" t="s">
        <v>21</v>
      </c>
      <c r="C92" t="s">
        <v>1092</v>
      </c>
      <c r="D92" t="s">
        <v>27</v>
      </c>
      <c r="E92" t="s">
        <v>150</v>
      </c>
      <c r="F92" t="s">
        <v>22</v>
      </c>
      <c r="G92">
        <v>1669</v>
      </c>
      <c r="H92">
        <v>1964</v>
      </c>
      <c r="I92">
        <v>3</v>
      </c>
      <c r="J92">
        <v>2</v>
      </c>
      <c r="K92">
        <v>2</v>
      </c>
      <c r="L92">
        <v>0</v>
      </c>
      <c r="M92" s="5">
        <v>44785</v>
      </c>
      <c r="N92" s="1">
        <v>44812</v>
      </c>
      <c r="O92" s="1">
        <v>44911</v>
      </c>
      <c r="P92" s="3">
        <f t="shared" si="19"/>
        <v>27</v>
      </c>
      <c r="Q92" s="3">
        <v>126</v>
      </c>
      <c r="R92">
        <v>60</v>
      </c>
      <c r="S92" s="8">
        <v>239100</v>
      </c>
      <c r="T92" s="4">
        <f t="shared" si="20"/>
        <v>11955</v>
      </c>
      <c r="U92" s="7">
        <v>260000</v>
      </c>
      <c r="V92" s="7">
        <v>247000</v>
      </c>
      <c r="W92" s="7">
        <v>240000</v>
      </c>
      <c r="X92" s="2">
        <f t="shared" si="21"/>
        <v>0.9230769230769231</v>
      </c>
      <c r="Y92" s="2">
        <f t="shared" si="22"/>
        <v>0.97165991902834</v>
      </c>
      <c r="Z92" s="7">
        <f t="shared" si="23"/>
        <v>900</v>
      </c>
      <c r="AA92" s="3"/>
      <c r="AB92" s="7">
        <v>0</v>
      </c>
      <c r="AG92" s="9">
        <v>841.77</v>
      </c>
      <c r="AH92" s="9">
        <f t="shared" si="24"/>
        <v>2.3062191780821917</v>
      </c>
      <c r="AI92" s="9">
        <v>290.58361643835616</v>
      </c>
      <c r="AJ92" s="9">
        <f t="shared" si="25"/>
        <v>1680</v>
      </c>
      <c r="AK92" s="9">
        <f t="shared" si="26"/>
        <v>153.35999999999999</v>
      </c>
      <c r="AL92" s="9">
        <f t="shared" si="27"/>
        <v>278.03267478</v>
      </c>
      <c r="AM92" s="7">
        <v>1500</v>
      </c>
      <c r="AN92" s="2">
        <v>0.025</v>
      </c>
      <c r="AO92" s="4">
        <f t="shared" si="28"/>
        <v>6000</v>
      </c>
      <c r="AP92" s="4">
        <f t="shared" si="29"/>
        <v>2953.023708781642</v>
      </c>
      <c r="AQ92" s="4">
        <f t="shared" si="30"/>
        <v>9901.976291218356</v>
      </c>
      <c r="AR92" t="s">
        <v>701</v>
      </c>
    </row>
    <row r="93" spans="1:44" ht="15">
      <c r="A93">
        <v>1162063</v>
      </c>
      <c r="B93" t="s">
        <v>21</v>
      </c>
      <c r="C93" t="s">
        <v>1101</v>
      </c>
      <c r="D93" t="s">
        <v>27</v>
      </c>
      <c r="E93" t="s">
        <v>174</v>
      </c>
      <c r="F93" t="s">
        <v>22</v>
      </c>
      <c r="G93">
        <v>1621</v>
      </c>
      <c r="H93">
        <v>1979</v>
      </c>
      <c r="I93">
        <v>3</v>
      </c>
      <c r="J93">
        <v>2</v>
      </c>
      <c r="K93">
        <v>2</v>
      </c>
      <c r="L93">
        <v>0</v>
      </c>
      <c r="M93" s="5">
        <v>44581</v>
      </c>
      <c r="N93" s="1">
        <v>44657</v>
      </c>
      <c r="O93" s="1">
        <v>44939</v>
      </c>
      <c r="P93" s="3">
        <f t="shared" si="19"/>
        <v>76</v>
      </c>
      <c r="Q93" s="3">
        <v>358</v>
      </c>
      <c r="R93">
        <v>256</v>
      </c>
      <c r="S93" s="7">
        <v>250200</v>
      </c>
      <c r="T93" s="4">
        <f t="shared" si="20"/>
        <v>12510</v>
      </c>
      <c r="U93" s="7">
        <v>320000</v>
      </c>
      <c r="V93" s="7">
        <v>259000</v>
      </c>
      <c r="W93" s="7">
        <v>257500</v>
      </c>
      <c r="X93" s="2">
        <f t="shared" si="21"/>
        <v>0.8046875</v>
      </c>
      <c r="Y93" s="2">
        <f t="shared" si="22"/>
        <v>0.9942084942084942</v>
      </c>
      <c r="Z93" s="7">
        <f t="shared" si="23"/>
        <v>7300</v>
      </c>
      <c r="AA93" s="3"/>
      <c r="AB93" s="7">
        <v>0</v>
      </c>
      <c r="AG93" s="9">
        <v>896.49</v>
      </c>
      <c r="AH93" s="9">
        <f t="shared" si="24"/>
        <v>2.45613698630137</v>
      </c>
      <c r="AI93" s="9">
        <v>879.2970410958903</v>
      </c>
      <c r="AJ93" s="9">
        <f t="shared" si="25"/>
        <v>1802.5</v>
      </c>
      <c r="AK93" s="9">
        <f t="shared" si="26"/>
        <v>166.42</v>
      </c>
      <c r="AL93" s="9">
        <f t="shared" si="27"/>
        <v>789.9658537400001</v>
      </c>
      <c r="AM93" s="7">
        <v>4500</v>
      </c>
      <c r="AN93" s="2">
        <v>0.0325</v>
      </c>
      <c r="AO93" s="4">
        <f t="shared" si="28"/>
        <v>8368.75</v>
      </c>
      <c r="AP93" s="4">
        <f t="shared" si="29"/>
        <v>3303.067105164111</v>
      </c>
      <c r="AQ93" s="4">
        <f t="shared" si="30"/>
        <v>16506.93289483589</v>
      </c>
      <c r="AR93" t="s">
        <v>775</v>
      </c>
    </row>
    <row r="94" spans="1:44" ht="15">
      <c r="A94">
        <v>1173171</v>
      </c>
      <c r="B94" t="s">
        <v>21</v>
      </c>
      <c r="C94" t="s">
        <v>1047</v>
      </c>
      <c r="D94" t="s">
        <v>27</v>
      </c>
      <c r="E94" t="s">
        <v>79</v>
      </c>
      <c r="F94" t="s">
        <v>22</v>
      </c>
      <c r="G94">
        <v>1883</v>
      </c>
      <c r="H94">
        <v>1966</v>
      </c>
      <c r="I94">
        <v>3</v>
      </c>
      <c r="J94">
        <v>2</v>
      </c>
      <c r="K94">
        <v>2</v>
      </c>
      <c r="L94">
        <v>0</v>
      </c>
      <c r="M94" s="5">
        <v>44692</v>
      </c>
      <c r="N94" s="1">
        <v>44715</v>
      </c>
      <c r="O94" s="1">
        <v>44978</v>
      </c>
      <c r="P94" s="3">
        <f t="shared" si="19"/>
        <v>23</v>
      </c>
      <c r="Q94" s="3">
        <v>286</v>
      </c>
      <c r="R94">
        <v>223</v>
      </c>
      <c r="S94" s="7">
        <v>255300</v>
      </c>
      <c r="T94" s="4">
        <f t="shared" si="20"/>
        <v>12765</v>
      </c>
      <c r="U94" s="7">
        <v>312000</v>
      </c>
      <c r="V94" s="7">
        <v>257000</v>
      </c>
      <c r="W94" s="7">
        <v>265000</v>
      </c>
      <c r="X94" s="2">
        <f t="shared" si="21"/>
        <v>0.8493589743589743</v>
      </c>
      <c r="Y94" s="2">
        <f t="shared" si="22"/>
        <v>1.0311284046692606</v>
      </c>
      <c r="Z94" s="7">
        <f t="shared" si="23"/>
        <v>9700</v>
      </c>
      <c r="AA94" s="3"/>
      <c r="AB94" s="7">
        <v>0</v>
      </c>
      <c r="AG94" s="9">
        <v>941.24</v>
      </c>
      <c r="AH94" s="9">
        <f t="shared" si="24"/>
        <v>2.5787397260273974</v>
      </c>
      <c r="AI94" s="9">
        <v>737.5195616438357</v>
      </c>
      <c r="AJ94" s="9">
        <f t="shared" si="25"/>
        <v>1855</v>
      </c>
      <c r="AK94" s="9">
        <f t="shared" si="26"/>
        <v>171.88</v>
      </c>
      <c r="AL94" s="9">
        <f t="shared" si="27"/>
        <v>631.09003958</v>
      </c>
      <c r="AM94" s="7">
        <v>9000</v>
      </c>
      <c r="AN94" s="2">
        <v>0.025</v>
      </c>
      <c r="AO94" s="4">
        <f t="shared" si="28"/>
        <v>6625</v>
      </c>
      <c r="AP94" s="4">
        <f t="shared" si="29"/>
        <v>3444.5103987761613</v>
      </c>
      <c r="AQ94" s="4">
        <f t="shared" si="30"/>
        <v>19020.489601223835</v>
      </c>
      <c r="AR94" t="s">
        <v>279</v>
      </c>
    </row>
    <row r="95" spans="1:44" ht="15">
      <c r="A95">
        <v>1188991</v>
      </c>
      <c r="B95" t="s">
        <v>21</v>
      </c>
      <c r="C95" t="s">
        <v>1301</v>
      </c>
      <c r="D95" t="s">
        <v>27</v>
      </c>
      <c r="E95" t="s">
        <v>134</v>
      </c>
      <c r="F95" t="s">
        <v>22</v>
      </c>
      <c r="G95">
        <v>1293</v>
      </c>
      <c r="H95">
        <v>1959</v>
      </c>
      <c r="I95">
        <v>3</v>
      </c>
      <c r="J95">
        <v>2</v>
      </c>
      <c r="K95">
        <v>1</v>
      </c>
      <c r="L95">
        <v>1</v>
      </c>
      <c r="M95" s="5">
        <v>44777</v>
      </c>
      <c r="N95" s="1">
        <v>44802</v>
      </c>
      <c r="O95" s="1">
        <v>44932</v>
      </c>
      <c r="P95" s="3">
        <f t="shared" si="19"/>
        <v>25</v>
      </c>
      <c r="Q95" s="3">
        <v>155</v>
      </c>
      <c r="R95">
        <v>86</v>
      </c>
      <c r="S95" s="8">
        <v>202800</v>
      </c>
      <c r="T95" s="4">
        <f t="shared" si="20"/>
        <v>10140</v>
      </c>
      <c r="U95" s="7">
        <v>240000</v>
      </c>
      <c r="V95" s="7">
        <v>232000</v>
      </c>
      <c r="W95" s="7">
        <v>215000</v>
      </c>
      <c r="X95" s="2">
        <f t="shared" si="21"/>
        <v>0.8958333333333334</v>
      </c>
      <c r="Y95" s="2">
        <f t="shared" si="22"/>
        <v>0.9267241379310345</v>
      </c>
      <c r="Z95" s="7">
        <f t="shared" si="23"/>
        <v>12200</v>
      </c>
      <c r="AA95" s="3"/>
      <c r="AB95" s="7">
        <v>0</v>
      </c>
      <c r="AG95" s="9">
        <v>2520.58</v>
      </c>
      <c r="AH95" s="9">
        <f t="shared" si="24"/>
        <v>6.905698630136986</v>
      </c>
      <c r="AI95" s="9">
        <v>1070.383287671233</v>
      </c>
      <c r="AJ95" s="9">
        <f t="shared" si="25"/>
        <v>1505</v>
      </c>
      <c r="AK95" s="9">
        <f t="shared" si="26"/>
        <v>142.88</v>
      </c>
      <c r="AL95" s="9">
        <f t="shared" si="27"/>
        <v>342.02432215</v>
      </c>
      <c r="AM95" s="7">
        <v>10000</v>
      </c>
      <c r="AN95" s="2">
        <v>0.025</v>
      </c>
      <c r="AO95" s="4">
        <f t="shared" si="28"/>
        <v>5375</v>
      </c>
      <c r="AP95" s="4">
        <f t="shared" si="29"/>
        <v>3904.7123901787672</v>
      </c>
      <c r="AQ95" s="4">
        <f t="shared" si="30"/>
        <v>18435.287609821233</v>
      </c>
      <c r="AR95" t="s">
        <v>762</v>
      </c>
    </row>
    <row r="96" spans="1:44" ht="15">
      <c r="A96">
        <v>1185691</v>
      </c>
      <c r="B96" t="s">
        <v>21</v>
      </c>
      <c r="C96" t="s">
        <v>1398</v>
      </c>
      <c r="D96" t="s">
        <v>24</v>
      </c>
      <c r="E96" t="s">
        <v>814</v>
      </c>
      <c r="F96" t="s">
        <v>22</v>
      </c>
      <c r="G96">
        <v>1782</v>
      </c>
      <c r="H96">
        <v>1976</v>
      </c>
      <c r="I96">
        <v>3</v>
      </c>
      <c r="J96">
        <v>3</v>
      </c>
      <c r="K96">
        <v>2</v>
      </c>
      <c r="L96">
        <v>1</v>
      </c>
      <c r="M96" s="5">
        <v>44750</v>
      </c>
      <c r="N96" s="1">
        <v>44782</v>
      </c>
      <c r="O96" s="1">
        <v>44953</v>
      </c>
      <c r="P96" s="3">
        <f t="shared" si="19"/>
        <v>32</v>
      </c>
      <c r="Q96" s="3">
        <v>203</v>
      </c>
      <c r="R96">
        <v>95</v>
      </c>
      <c r="S96" s="8">
        <v>324300</v>
      </c>
      <c r="T96" s="4">
        <f t="shared" si="20"/>
        <v>16215</v>
      </c>
      <c r="U96" s="7">
        <v>360000</v>
      </c>
      <c r="V96" s="7">
        <v>335000</v>
      </c>
      <c r="W96" s="7">
        <v>330000</v>
      </c>
      <c r="X96" s="2">
        <f t="shared" si="21"/>
        <v>0.9166666666666666</v>
      </c>
      <c r="Y96" s="2">
        <f t="shared" si="22"/>
        <v>0.9850746268656716</v>
      </c>
      <c r="Z96" s="7">
        <f t="shared" si="23"/>
        <v>5700</v>
      </c>
      <c r="AA96" s="3"/>
      <c r="AB96" s="7">
        <v>100</v>
      </c>
      <c r="AC96" t="s">
        <v>23</v>
      </c>
      <c r="AD96" s="4">
        <v>0.273972602739726</v>
      </c>
      <c r="AE96" s="4">
        <v>26.027397260273972</v>
      </c>
      <c r="AG96" s="9">
        <v>3414.85</v>
      </c>
      <c r="AH96" s="9">
        <f t="shared" si="24"/>
        <v>9.355753424657534</v>
      </c>
      <c r="AI96" s="9">
        <v>1899.2179452054795</v>
      </c>
      <c r="AJ96" s="9">
        <f t="shared" si="25"/>
        <v>2310</v>
      </c>
      <c r="AK96" s="9">
        <f t="shared" si="26"/>
        <v>209.28000000000003</v>
      </c>
      <c r="AL96" s="9">
        <f t="shared" si="27"/>
        <v>447.94153159</v>
      </c>
      <c r="AM96" s="7">
        <v>3900</v>
      </c>
      <c r="AN96" s="2">
        <v>0.025</v>
      </c>
      <c r="AO96" s="4">
        <f t="shared" si="28"/>
        <v>8250</v>
      </c>
      <c r="AP96" s="4">
        <f t="shared" si="29"/>
        <v>4872.533125944246</v>
      </c>
      <c r="AQ96" s="4">
        <f t="shared" si="30"/>
        <v>17042.466874055754</v>
      </c>
      <c r="AR96" t="s">
        <v>815</v>
      </c>
    </row>
    <row r="97" spans="1:44" ht="15">
      <c r="A97">
        <v>1191814</v>
      </c>
      <c r="B97" t="s">
        <v>21</v>
      </c>
      <c r="C97" t="s">
        <v>985</v>
      </c>
      <c r="D97" t="s">
        <v>27</v>
      </c>
      <c r="E97" t="s">
        <v>360</v>
      </c>
      <c r="F97" t="s">
        <v>22</v>
      </c>
      <c r="G97">
        <v>1446</v>
      </c>
      <c r="H97">
        <v>1987</v>
      </c>
      <c r="I97">
        <v>3</v>
      </c>
      <c r="J97">
        <v>2</v>
      </c>
      <c r="K97">
        <v>2</v>
      </c>
      <c r="L97">
        <v>0</v>
      </c>
      <c r="M97" s="5">
        <v>44802</v>
      </c>
      <c r="N97" s="1">
        <v>44819</v>
      </c>
      <c r="O97" s="1">
        <v>44978</v>
      </c>
      <c r="P97" s="3">
        <f t="shared" si="19"/>
        <v>17</v>
      </c>
      <c r="Q97" s="3">
        <v>176</v>
      </c>
      <c r="R97">
        <v>117</v>
      </c>
      <c r="S97" s="8">
        <v>312700</v>
      </c>
      <c r="T97" s="4">
        <f t="shared" si="20"/>
        <v>15635</v>
      </c>
      <c r="U97" s="7">
        <v>350000</v>
      </c>
      <c r="V97" s="7">
        <v>324000</v>
      </c>
      <c r="W97" s="7">
        <v>314000</v>
      </c>
      <c r="X97" s="2">
        <f t="shared" si="21"/>
        <v>0.8971428571428571</v>
      </c>
      <c r="Y97" s="2">
        <f t="shared" si="22"/>
        <v>0.9691358024691358</v>
      </c>
      <c r="Z97" s="3">
        <f t="shared" si="23"/>
        <v>1300</v>
      </c>
      <c r="AA97" s="3"/>
      <c r="AB97" s="7">
        <v>0</v>
      </c>
      <c r="AG97" s="9">
        <v>1265.94</v>
      </c>
      <c r="AH97" s="9">
        <f t="shared" si="24"/>
        <v>3.4683287671232876</v>
      </c>
      <c r="AI97" s="9">
        <v>610.4258630136986</v>
      </c>
      <c r="AJ97" s="9">
        <f t="shared" si="25"/>
        <v>2198</v>
      </c>
      <c r="AK97" s="9">
        <f t="shared" si="26"/>
        <v>197.92000000000002</v>
      </c>
      <c r="AL97" s="9">
        <f t="shared" si="27"/>
        <v>388.36310128</v>
      </c>
      <c r="AM97" s="7"/>
      <c r="AN97" s="2">
        <v>0.025</v>
      </c>
      <c r="AO97" s="4">
        <f t="shared" si="28"/>
        <v>7850</v>
      </c>
      <c r="AP97" s="4">
        <f t="shared" si="29"/>
        <v>5690.291035706301</v>
      </c>
      <c r="AQ97" s="4">
        <f t="shared" si="30"/>
        <v>11244.708964293699</v>
      </c>
      <c r="AR97" t="s">
        <v>361</v>
      </c>
    </row>
    <row r="98" spans="1:44" ht="15">
      <c r="A98">
        <v>1169363</v>
      </c>
      <c r="B98" t="s">
        <v>21</v>
      </c>
      <c r="C98" t="s">
        <v>954</v>
      </c>
      <c r="D98" t="s">
        <v>27</v>
      </c>
      <c r="E98" t="s">
        <v>667</v>
      </c>
      <c r="F98" t="s">
        <v>22</v>
      </c>
      <c r="G98">
        <v>1051</v>
      </c>
      <c r="H98">
        <v>1954</v>
      </c>
      <c r="I98">
        <v>3</v>
      </c>
      <c r="J98">
        <v>1</v>
      </c>
      <c r="K98">
        <v>1</v>
      </c>
      <c r="L98">
        <v>0</v>
      </c>
      <c r="M98" s="5">
        <v>44638</v>
      </c>
      <c r="N98" s="1">
        <v>44697</v>
      </c>
      <c r="O98" s="1">
        <v>44888</v>
      </c>
      <c r="P98" s="3">
        <f t="shared" si="19"/>
        <v>59</v>
      </c>
      <c r="Q98" s="3">
        <v>250</v>
      </c>
      <c r="R98">
        <v>155</v>
      </c>
      <c r="S98" s="7">
        <v>119400</v>
      </c>
      <c r="T98" s="4">
        <f t="shared" si="20"/>
        <v>5970</v>
      </c>
      <c r="U98" s="7">
        <v>156000</v>
      </c>
      <c r="V98" s="7">
        <v>138000</v>
      </c>
      <c r="W98" s="7">
        <v>132000</v>
      </c>
      <c r="X98" s="2">
        <f aca="true" t="shared" si="31" ref="X98:X129">W98/U98</f>
        <v>0.8461538461538461</v>
      </c>
      <c r="Y98" s="2">
        <f aca="true" t="shared" si="32" ref="Y98:Y129">W98/V98</f>
        <v>0.9565217391304348</v>
      </c>
      <c r="Z98" s="7">
        <f aca="true" t="shared" si="33" ref="Z98:Z129">W98-S98</f>
        <v>12600</v>
      </c>
      <c r="AA98" s="3"/>
      <c r="AB98" s="7">
        <v>0</v>
      </c>
      <c r="AG98" s="9">
        <v>1583</v>
      </c>
      <c r="AH98" s="9">
        <f t="shared" si="24"/>
        <v>4.336986301369863</v>
      </c>
      <c r="AI98" s="9">
        <v>1084.2465753424658</v>
      </c>
      <c r="AJ98" s="9">
        <f aca="true" t="shared" si="34" ref="AJ98:AJ129">0.007*W98</f>
        <v>924</v>
      </c>
      <c r="AK98" s="9">
        <f aca="true" t="shared" si="35" ref="AK98:AK129">((((100000/1000)*5.75)*60%)+((((S98-100000)/1000)*5)*60%)+(((W98-S98)/1000)*5))*0.2</f>
        <v>93.24000000000001</v>
      </c>
      <c r="AL98" s="9">
        <f t="shared" si="27"/>
        <v>551.6521325</v>
      </c>
      <c r="AM98" s="7">
        <v>6500</v>
      </c>
      <c r="AN98" s="2">
        <v>0.025</v>
      </c>
      <c r="AO98" s="4">
        <f t="shared" si="28"/>
        <v>3300</v>
      </c>
      <c r="AP98" s="4">
        <f aca="true" t="shared" si="36" ref="AP98:AP129">(W98+T98)-S98-AE98-AF98-AI98-AJ98-AK98-AL98-AM98-AO98</f>
        <v>6116.861292157533</v>
      </c>
      <c r="AQ98" s="4">
        <f aca="true" t="shared" si="37" ref="AQ98:AQ129">AE98+AF98+AI98+AJ98+AK98+AL98+AM98+AO98</f>
        <v>12453.138707842465</v>
      </c>
      <c r="AR98" t="s">
        <v>668</v>
      </c>
    </row>
    <row r="99" spans="1:44" ht="15">
      <c r="A99">
        <v>1186677</v>
      </c>
      <c r="B99" t="s">
        <v>21</v>
      </c>
      <c r="C99" t="s">
        <v>1106</v>
      </c>
      <c r="D99" t="s">
        <v>27</v>
      </c>
      <c r="E99" t="s">
        <v>839</v>
      </c>
      <c r="F99" t="s">
        <v>22</v>
      </c>
      <c r="G99">
        <v>1740</v>
      </c>
      <c r="H99">
        <v>1955</v>
      </c>
      <c r="I99">
        <v>4</v>
      </c>
      <c r="J99">
        <v>2</v>
      </c>
      <c r="K99">
        <v>2</v>
      </c>
      <c r="L99">
        <v>0</v>
      </c>
      <c r="M99" s="5">
        <v>44774</v>
      </c>
      <c r="N99" s="1">
        <v>44788</v>
      </c>
      <c r="O99" s="1">
        <v>44960</v>
      </c>
      <c r="P99" s="3">
        <f t="shared" si="19"/>
        <v>14</v>
      </c>
      <c r="Q99" s="3">
        <v>186</v>
      </c>
      <c r="R99">
        <v>126</v>
      </c>
      <c r="S99" s="8">
        <v>239400</v>
      </c>
      <c r="T99" s="4">
        <f t="shared" si="20"/>
        <v>11970</v>
      </c>
      <c r="U99" s="7">
        <v>271000</v>
      </c>
      <c r="V99" s="7">
        <v>253000</v>
      </c>
      <c r="W99" s="7">
        <v>253000</v>
      </c>
      <c r="X99" s="2">
        <f t="shared" si="31"/>
        <v>0.933579335793358</v>
      </c>
      <c r="Y99" s="2">
        <f t="shared" si="32"/>
        <v>1</v>
      </c>
      <c r="Z99" s="7">
        <f t="shared" si="33"/>
        <v>13600</v>
      </c>
      <c r="AA99" s="3"/>
      <c r="AB99" s="7">
        <v>0</v>
      </c>
      <c r="AG99" s="9">
        <v>879.84</v>
      </c>
      <c r="AH99" s="9">
        <f t="shared" si="24"/>
        <v>2.4105205479452056</v>
      </c>
      <c r="AI99" s="9">
        <v>448.35682191780825</v>
      </c>
      <c r="AJ99" s="9">
        <f t="shared" si="34"/>
        <v>1771</v>
      </c>
      <c r="AK99" s="9">
        <f t="shared" si="35"/>
        <v>166.24</v>
      </c>
      <c r="AL99" s="9">
        <f t="shared" si="27"/>
        <v>410.42918658</v>
      </c>
      <c r="AM99" s="7">
        <v>10000</v>
      </c>
      <c r="AN99" s="2">
        <v>0.025</v>
      </c>
      <c r="AO99" s="4">
        <f t="shared" si="28"/>
        <v>6325</v>
      </c>
      <c r="AP99" s="4">
        <f t="shared" si="36"/>
        <v>6448.973991502189</v>
      </c>
      <c r="AQ99" s="4">
        <f t="shared" si="37"/>
        <v>19121.026008497807</v>
      </c>
      <c r="AR99" t="s">
        <v>840</v>
      </c>
    </row>
    <row r="100" spans="1:44" ht="15">
      <c r="A100">
        <v>1184872</v>
      </c>
      <c r="B100" t="s">
        <v>21</v>
      </c>
      <c r="C100" t="s">
        <v>1304</v>
      </c>
      <c r="D100" t="s">
        <v>27</v>
      </c>
      <c r="E100" t="s">
        <v>93</v>
      </c>
      <c r="F100" t="s">
        <v>22</v>
      </c>
      <c r="G100">
        <v>2216</v>
      </c>
      <c r="H100">
        <v>1963</v>
      </c>
      <c r="I100">
        <v>4</v>
      </c>
      <c r="J100">
        <v>3</v>
      </c>
      <c r="K100">
        <v>2</v>
      </c>
      <c r="L100">
        <v>1</v>
      </c>
      <c r="M100" s="5">
        <v>44764</v>
      </c>
      <c r="N100" s="1">
        <v>44777</v>
      </c>
      <c r="O100" s="1">
        <v>44939</v>
      </c>
      <c r="P100" s="3">
        <f t="shared" si="19"/>
        <v>13</v>
      </c>
      <c r="Q100" s="3">
        <v>175</v>
      </c>
      <c r="R100">
        <v>124</v>
      </c>
      <c r="S100" s="8">
        <v>320200</v>
      </c>
      <c r="T100" s="4">
        <f t="shared" si="20"/>
        <v>16010</v>
      </c>
      <c r="U100" s="7">
        <v>375000</v>
      </c>
      <c r="V100" s="7">
        <v>347000</v>
      </c>
      <c r="W100" s="7">
        <v>332000</v>
      </c>
      <c r="X100" s="2">
        <f t="shared" si="31"/>
        <v>0.8853333333333333</v>
      </c>
      <c r="Y100" s="2">
        <f t="shared" si="32"/>
        <v>0.9567723342939481</v>
      </c>
      <c r="Z100" s="7">
        <f t="shared" si="33"/>
        <v>11800</v>
      </c>
      <c r="AA100" s="3"/>
      <c r="AB100" s="7">
        <v>0</v>
      </c>
      <c r="AG100" s="9">
        <v>1854.59</v>
      </c>
      <c r="AH100" s="9">
        <f t="shared" si="24"/>
        <v>5.081068493150685</v>
      </c>
      <c r="AI100" s="9">
        <v>889.1869863013699</v>
      </c>
      <c r="AJ100" s="9">
        <f t="shared" si="34"/>
        <v>2324</v>
      </c>
      <c r="AK100" s="9">
        <f t="shared" si="35"/>
        <v>212.92</v>
      </c>
      <c r="AL100" s="9">
        <f t="shared" si="27"/>
        <v>386.15649275</v>
      </c>
      <c r="AM100" s="7">
        <v>9000</v>
      </c>
      <c r="AN100" s="2">
        <v>0.025</v>
      </c>
      <c r="AO100" s="4">
        <f t="shared" si="28"/>
        <v>8300</v>
      </c>
      <c r="AP100" s="4">
        <f t="shared" si="36"/>
        <v>6697.736520948631</v>
      </c>
      <c r="AQ100" s="4">
        <f t="shared" si="37"/>
        <v>21112.26347905137</v>
      </c>
      <c r="AR100" t="s">
        <v>780</v>
      </c>
    </row>
    <row r="101" spans="1:44" ht="15">
      <c r="A101">
        <v>1187621</v>
      </c>
      <c r="B101" t="s">
        <v>21</v>
      </c>
      <c r="C101" t="s">
        <v>1097</v>
      </c>
      <c r="D101" t="s">
        <v>27</v>
      </c>
      <c r="E101" t="s">
        <v>102</v>
      </c>
      <c r="F101" t="s">
        <v>22</v>
      </c>
      <c r="G101">
        <v>1976</v>
      </c>
      <c r="H101">
        <v>1960</v>
      </c>
      <c r="I101">
        <v>3</v>
      </c>
      <c r="J101">
        <v>2</v>
      </c>
      <c r="K101">
        <v>2</v>
      </c>
      <c r="L101">
        <v>0</v>
      </c>
      <c r="M101" s="5">
        <v>44701</v>
      </c>
      <c r="N101" s="1">
        <v>44792</v>
      </c>
      <c r="O101" s="1">
        <v>44925</v>
      </c>
      <c r="P101" s="3">
        <f t="shared" si="19"/>
        <v>91</v>
      </c>
      <c r="Q101" s="3">
        <v>224</v>
      </c>
      <c r="R101">
        <v>67</v>
      </c>
      <c r="S101" s="8">
        <v>221400</v>
      </c>
      <c r="T101" s="4">
        <f t="shared" si="20"/>
        <v>11070</v>
      </c>
      <c r="U101" s="7">
        <v>253000</v>
      </c>
      <c r="V101" s="7">
        <v>246000</v>
      </c>
      <c r="W101" s="7">
        <v>232000</v>
      </c>
      <c r="X101" s="2">
        <f t="shared" si="31"/>
        <v>0.9169960474308301</v>
      </c>
      <c r="Y101" s="2">
        <f t="shared" si="32"/>
        <v>0.943089430894309</v>
      </c>
      <c r="Z101" s="7">
        <f t="shared" si="33"/>
        <v>10600</v>
      </c>
      <c r="AA101" s="3"/>
      <c r="AB101" s="7">
        <v>0</v>
      </c>
      <c r="AG101" s="9">
        <v>211.8</v>
      </c>
      <c r="AH101" s="9">
        <f t="shared" si="24"/>
        <v>0.5802739726027397</v>
      </c>
      <c r="AI101" s="9">
        <v>129.9813698630137</v>
      </c>
      <c r="AJ101" s="9">
        <f t="shared" si="34"/>
        <v>1624</v>
      </c>
      <c r="AK101" s="9">
        <f t="shared" si="35"/>
        <v>152.44000000000003</v>
      </c>
      <c r="AL101" s="9">
        <f t="shared" si="27"/>
        <v>494.28031072</v>
      </c>
      <c r="AM101" s="7">
        <v>6500</v>
      </c>
      <c r="AN101" s="2">
        <v>0.025</v>
      </c>
      <c r="AO101" s="4">
        <f t="shared" si="28"/>
        <v>5800</v>
      </c>
      <c r="AP101" s="4">
        <f t="shared" si="36"/>
        <v>6969.2983194169865</v>
      </c>
      <c r="AQ101" s="4">
        <f t="shared" si="37"/>
        <v>14700.701680583014</v>
      </c>
      <c r="AR101" t="s">
        <v>747</v>
      </c>
    </row>
    <row r="102" spans="1:44" ht="15">
      <c r="A102">
        <v>1199950</v>
      </c>
      <c r="B102" t="s">
        <v>21</v>
      </c>
      <c r="C102" t="s">
        <v>1045</v>
      </c>
      <c r="D102" t="s">
        <v>27</v>
      </c>
      <c r="E102" t="s">
        <v>240</v>
      </c>
      <c r="F102" t="s">
        <v>32</v>
      </c>
      <c r="G102">
        <v>1532</v>
      </c>
      <c r="H102">
        <v>1986</v>
      </c>
      <c r="I102">
        <v>3</v>
      </c>
      <c r="J102">
        <v>2</v>
      </c>
      <c r="K102">
        <v>2</v>
      </c>
      <c r="L102">
        <v>0</v>
      </c>
      <c r="M102" s="5">
        <v>44866</v>
      </c>
      <c r="N102" s="1">
        <v>44873</v>
      </c>
      <c r="O102" s="1">
        <v>44915</v>
      </c>
      <c r="P102" s="3">
        <f t="shared" si="19"/>
        <v>7</v>
      </c>
      <c r="Q102" s="3">
        <v>49</v>
      </c>
      <c r="R102">
        <v>11</v>
      </c>
      <c r="S102" s="8">
        <v>157700</v>
      </c>
      <c r="T102" s="4">
        <f t="shared" si="20"/>
        <v>7885</v>
      </c>
      <c r="U102" s="7">
        <v>181000</v>
      </c>
      <c r="V102" s="7">
        <v>181000</v>
      </c>
      <c r="W102" s="7">
        <v>175000</v>
      </c>
      <c r="X102" s="2">
        <f t="shared" si="31"/>
        <v>0.9668508287292817</v>
      </c>
      <c r="Y102" s="2">
        <f t="shared" si="32"/>
        <v>0.9668508287292817</v>
      </c>
      <c r="Z102" s="7">
        <f t="shared" si="33"/>
        <v>17300</v>
      </c>
      <c r="AA102" s="3"/>
      <c r="AB102" s="7">
        <v>0</v>
      </c>
      <c r="AG102" s="9">
        <v>1690.59</v>
      </c>
      <c r="AH102" s="9">
        <f t="shared" si="24"/>
        <v>4.631753424657534</v>
      </c>
      <c r="AI102" s="9">
        <v>226.95591780821917</v>
      </c>
      <c r="AJ102" s="9">
        <f t="shared" si="34"/>
        <v>1225</v>
      </c>
      <c r="AK102" s="9">
        <f t="shared" si="35"/>
        <v>120.92000000000002</v>
      </c>
      <c r="AL102" s="9">
        <f t="shared" si="27"/>
        <v>108.12381797</v>
      </c>
      <c r="AM102" s="7">
        <v>11111</v>
      </c>
      <c r="AN102" s="2">
        <v>0.03</v>
      </c>
      <c r="AO102" s="4">
        <f t="shared" si="28"/>
        <v>5250</v>
      </c>
      <c r="AP102" s="4">
        <f t="shared" si="36"/>
        <v>7143.0002642217805</v>
      </c>
      <c r="AQ102" s="4">
        <f t="shared" si="37"/>
        <v>18041.99973577822</v>
      </c>
      <c r="AR102" t="s">
        <v>715</v>
      </c>
    </row>
    <row r="103" spans="1:44" ht="15">
      <c r="A103">
        <v>1187525</v>
      </c>
      <c r="B103" t="s">
        <v>21</v>
      </c>
      <c r="C103" t="s">
        <v>996</v>
      </c>
      <c r="D103" t="s">
        <v>27</v>
      </c>
      <c r="E103" t="s">
        <v>699</v>
      </c>
      <c r="F103" t="s">
        <v>22</v>
      </c>
      <c r="G103">
        <v>1023</v>
      </c>
      <c r="H103">
        <v>1982</v>
      </c>
      <c r="I103">
        <v>2</v>
      </c>
      <c r="J103">
        <v>2</v>
      </c>
      <c r="K103">
        <v>2</v>
      </c>
      <c r="L103">
        <v>0</v>
      </c>
      <c r="M103" s="5">
        <v>44744</v>
      </c>
      <c r="N103" s="1">
        <v>44792</v>
      </c>
      <c r="O103" s="1">
        <v>44910</v>
      </c>
      <c r="P103" s="3">
        <f t="shared" si="19"/>
        <v>48</v>
      </c>
      <c r="Q103" s="3">
        <v>166</v>
      </c>
      <c r="R103">
        <v>79</v>
      </c>
      <c r="S103" s="8">
        <v>226100</v>
      </c>
      <c r="T103" s="4">
        <f t="shared" si="20"/>
        <v>11305</v>
      </c>
      <c r="U103" s="7">
        <v>257000</v>
      </c>
      <c r="V103" s="7">
        <v>242000</v>
      </c>
      <c r="W103" s="7">
        <v>235000</v>
      </c>
      <c r="X103" s="2">
        <f t="shared" si="31"/>
        <v>0.914396887159533</v>
      </c>
      <c r="Y103" s="2">
        <f t="shared" si="32"/>
        <v>0.9710743801652892</v>
      </c>
      <c r="Z103" s="7">
        <f t="shared" si="33"/>
        <v>8900</v>
      </c>
      <c r="AA103" s="3"/>
      <c r="AB103" s="7">
        <v>0</v>
      </c>
      <c r="AG103" s="9">
        <v>2683.64</v>
      </c>
      <c r="AH103" s="9">
        <f t="shared" si="24"/>
        <v>7.352438356164384</v>
      </c>
      <c r="AI103" s="9">
        <v>1220.5047671232876</v>
      </c>
      <c r="AJ103" s="9">
        <f t="shared" si="34"/>
        <v>1645</v>
      </c>
      <c r="AK103" s="9">
        <f t="shared" si="35"/>
        <v>153.56</v>
      </c>
      <c r="AL103" s="9">
        <f t="shared" si="27"/>
        <v>366.29701598</v>
      </c>
      <c r="AM103" s="7">
        <v>3000</v>
      </c>
      <c r="AN103" s="2">
        <v>0.025</v>
      </c>
      <c r="AO103" s="4">
        <f t="shared" si="28"/>
        <v>5875</v>
      </c>
      <c r="AP103" s="4">
        <f t="shared" si="36"/>
        <v>7944.638216896714</v>
      </c>
      <c r="AQ103" s="4">
        <f t="shared" si="37"/>
        <v>12260.361783103288</v>
      </c>
      <c r="AR103" t="s">
        <v>700</v>
      </c>
    </row>
    <row r="104" spans="1:44" ht="15">
      <c r="A104">
        <v>1204255</v>
      </c>
      <c r="B104" t="s">
        <v>21</v>
      </c>
      <c r="C104" t="s">
        <v>967</v>
      </c>
      <c r="D104" t="s">
        <v>159</v>
      </c>
      <c r="E104" t="s">
        <v>290</v>
      </c>
      <c r="F104" t="s">
        <v>22</v>
      </c>
      <c r="G104">
        <v>1300</v>
      </c>
      <c r="H104">
        <v>2007</v>
      </c>
      <c r="I104">
        <v>3</v>
      </c>
      <c r="J104">
        <v>2</v>
      </c>
      <c r="K104">
        <v>2</v>
      </c>
      <c r="L104">
        <v>0</v>
      </c>
      <c r="M104" s="5">
        <v>44893</v>
      </c>
      <c r="N104" s="1">
        <v>44907</v>
      </c>
      <c r="O104" s="1">
        <v>44980</v>
      </c>
      <c r="P104" s="3">
        <f t="shared" si="19"/>
        <v>14</v>
      </c>
      <c r="Q104" s="3">
        <v>87</v>
      </c>
      <c r="R104">
        <v>44</v>
      </c>
      <c r="S104" s="8">
        <v>261100</v>
      </c>
      <c r="T104" s="4">
        <f t="shared" si="20"/>
        <v>13055</v>
      </c>
      <c r="U104" s="7">
        <v>265000</v>
      </c>
      <c r="V104" s="7">
        <v>265000</v>
      </c>
      <c r="W104" s="7">
        <v>270000</v>
      </c>
      <c r="X104" s="2">
        <f t="shared" si="31"/>
        <v>1.0188679245283019</v>
      </c>
      <c r="Y104" s="2">
        <f t="shared" si="32"/>
        <v>1.0188679245283019</v>
      </c>
      <c r="Z104" s="7">
        <f t="shared" si="33"/>
        <v>8900</v>
      </c>
      <c r="AA104" s="3"/>
      <c r="AB104" s="7">
        <v>230</v>
      </c>
      <c r="AC104" t="s">
        <v>23</v>
      </c>
      <c r="AD104" s="4">
        <v>0.6301369863013698</v>
      </c>
      <c r="AE104" s="4">
        <v>27.72602739726027</v>
      </c>
      <c r="AG104" s="9">
        <v>1631.84</v>
      </c>
      <c r="AH104" s="9">
        <f t="shared" si="24"/>
        <v>4.470794520547945</v>
      </c>
      <c r="AI104" s="9">
        <v>388.9591232876712</v>
      </c>
      <c r="AJ104" s="9">
        <f t="shared" si="34"/>
        <v>1890</v>
      </c>
      <c r="AK104" s="9">
        <f t="shared" si="35"/>
        <v>174.56</v>
      </c>
      <c r="AL104" s="9">
        <f t="shared" si="27"/>
        <v>191.97494211</v>
      </c>
      <c r="AM104" s="7">
        <v>4300</v>
      </c>
      <c r="AN104" s="2">
        <v>0.025</v>
      </c>
      <c r="AO104" s="4">
        <f t="shared" si="28"/>
        <v>6750</v>
      </c>
      <c r="AP104" s="4">
        <f t="shared" si="36"/>
        <v>8231.77990720507</v>
      </c>
      <c r="AQ104" s="4">
        <f t="shared" si="37"/>
        <v>13723.22009279493</v>
      </c>
      <c r="AR104" t="s">
        <v>291</v>
      </c>
    </row>
    <row r="105" spans="1:44" ht="15">
      <c r="A105">
        <v>1199363</v>
      </c>
      <c r="B105" t="s">
        <v>21</v>
      </c>
      <c r="C105" t="s">
        <v>1385</v>
      </c>
      <c r="D105" t="s">
        <v>27</v>
      </c>
      <c r="E105" t="s">
        <v>721</v>
      </c>
      <c r="F105" t="s">
        <v>22</v>
      </c>
      <c r="G105">
        <v>1436</v>
      </c>
      <c r="H105">
        <v>2005</v>
      </c>
      <c r="I105">
        <v>3</v>
      </c>
      <c r="J105">
        <v>2</v>
      </c>
      <c r="K105">
        <v>2</v>
      </c>
      <c r="L105">
        <v>0</v>
      </c>
      <c r="M105" s="5">
        <v>44851</v>
      </c>
      <c r="N105" s="1">
        <v>44869</v>
      </c>
      <c r="O105" s="1">
        <v>44917</v>
      </c>
      <c r="P105" s="3">
        <f t="shared" si="19"/>
        <v>18</v>
      </c>
      <c r="Q105" s="3">
        <v>66</v>
      </c>
      <c r="R105">
        <v>7</v>
      </c>
      <c r="S105" s="8">
        <v>272800</v>
      </c>
      <c r="T105" s="4">
        <f t="shared" si="20"/>
        <v>13640</v>
      </c>
      <c r="U105" s="7">
        <v>277000</v>
      </c>
      <c r="V105" s="7">
        <v>277000</v>
      </c>
      <c r="W105" s="7">
        <v>277000</v>
      </c>
      <c r="X105" s="2">
        <f t="shared" si="31"/>
        <v>1</v>
      </c>
      <c r="Y105" s="2">
        <f t="shared" si="32"/>
        <v>1</v>
      </c>
      <c r="Z105" s="7">
        <f t="shared" si="33"/>
        <v>4200</v>
      </c>
      <c r="AA105" s="3"/>
      <c r="AB105" s="7">
        <v>360</v>
      </c>
      <c r="AC105" t="s">
        <v>23</v>
      </c>
      <c r="AD105" s="4">
        <v>0.9863013698630136</v>
      </c>
      <c r="AE105" s="4">
        <v>6.904109589041095</v>
      </c>
      <c r="AG105" s="9">
        <v>1066.88</v>
      </c>
      <c r="AH105" s="9">
        <f t="shared" si="24"/>
        <v>2.9229589041095894</v>
      </c>
      <c r="AI105" s="9">
        <v>192.9152876712329</v>
      </c>
      <c r="AJ105" s="9">
        <f t="shared" si="34"/>
        <v>1939</v>
      </c>
      <c r="AK105" s="9">
        <f t="shared" si="35"/>
        <v>176.88</v>
      </c>
      <c r="AL105" s="9">
        <f t="shared" si="27"/>
        <v>145.63616298</v>
      </c>
      <c r="AM105" s="7">
        <v>0</v>
      </c>
      <c r="AN105" s="2">
        <v>0.025</v>
      </c>
      <c r="AO105" s="4">
        <f t="shared" si="28"/>
        <v>6925</v>
      </c>
      <c r="AP105" s="4">
        <f t="shared" si="36"/>
        <v>8453.664439759727</v>
      </c>
      <c r="AQ105" s="4">
        <f t="shared" si="37"/>
        <v>9386.335560240273</v>
      </c>
      <c r="AR105" t="s">
        <v>722</v>
      </c>
    </row>
    <row r="106" spans="1:44" ht="15">
      <c r="A106">
        <v>1192624</v>
      </c>
      <c r="B106" t="s">
        <v>21</v>
      </c>
      <c r="C106" t="s">
        <v>959</v>
      </c>
      <c r="D106" t="s">
        <v>159</v>
      </c>
      <c r="E106" t="s">
        <v>889</v>
      </c>
      <c r="F106" t="s">
        <v>22</v>
      </c>
      <c r="G106">
        <v>1620</v>
      </c>
      <c r="H106">
        <v>1987</v>
      </c>
      <c r="I106">
        <v>3</v>
      </c>
      <c r="J106">
        <v>2</v>
      </c>
      <c r="K106">
        <v>2</v>
      </c>
      <c r="L106">
        <v>0</v>
      </c>
      <c r="M106" s="5">
        <v>44725</v>
      </c>
      <c r="N106" s="1">
        <v>44824</v>
      </c>
      <c r="O106" s="1">
        <v>44973</v>
      </c>
      <c r="P106" s="3">
        <f t="shared" si="19"/>
        <v>99</v>
      </c>
      <c r="Q106" s="3">
        <v>248</v>
      </c>
      <c r="R106">
        <v>97</v>
      </c>
      <c r="S106" s="8">
        <v>320600</v>
      </c>
      <c r="T106" s="4">
        <f t="shared" si="20"/>
        <v>16030</v>
      </c>
      <c r="U106" s="7">
        <v>350000</v>
      </c>
      <c r="V106" s="7">
        <v>350000</v>
      </c>
      <c r="W106" s="7">
        <v>325000</v>
      </c>
      <c r="X106" s="2">
        <f t="shared" si="31"/>
        <v>0.9285714285714286</v>
      </c>
      <c r="Y106" s="2">
        <f t="shared" si="32"/>
        <v>0.9285714285714286</v>
      </c>
      <c r="Z106" s="7">
        <f t="shared" si="33"/>
        <v>4400</v>
      </c>
      <c r="AA106" s="3"/>
      <c r="AB106" s="7">
        <v>0</v>
      </c>
      <c r="AG106" s="9">
        <v>1068.87</v>
      </c>
      <c r="AH106" s="9">
        <f t="shared" si="24"/>
        <v>2.9284109589041094</v>
      </c>
      <c r="AI106" s="9">
        <v>726.2459178082191</v>
      </c>
      <c r="AJ106" s="9">
        <f t="shared" si="34"/>
        <v>2275</v>
      </c>
      <c r="AK106" s="9">
        <f t="shared" si="35"/>
        <v>205.76</v>
      </c>
      <c r="AL106" s="9">
        <f t="shared" si="27"/>
        <v>547.23891544</v>
      </c>
      <c r="AM106" s="7">
        <v>0</v>
      </c>
      <c r="AN106" s="2">
        <v>0.025</v>
      </c>
      <c r="AO106" s="4">
        <f t="shared" si="28"/>
        <v>8125</v>
      </c>
      <c r="AP106" s="4">
        <f t="shared" si="36"/>
        <v>8550.75516675178</v>
      </c>
      <c r="AQ106" s="4">
        <f t="shared" si="37"/>
        <v>11879.24483324822</v>
      </c>
      <c r="AR106" t="s">
        <v>890</v>
      </c>
    </row>
    <row r="107" spans="1:44" ht="15">
      <c r="A107">
        <v>1193973</v>
      </c>
      <c r="B107" t="s">
        <v>21</v>
      </c>
      <c r="C107" t="s">
        <v>1259</v>
      </c>
      <c r="D107" t="s">
        <v>27</v>
      </c>
      <c r="E107" t="s">
        <v>319</v>
      </c>
      <c r="F107" t="s">
        <v>32</v>
      </c>
      <c r="G107">
        <v>1210</v>
      </c>
      <c r="H107">
        <v>1987</v>
      </c>
      <c r="I107">
        <v>2</v>
      </c>
      <c r="J107">
        <v>2</v>
      </c>
      <c r="K107">
        <v>2</v>
      </c>
      <c r="L107">
        <v>0</v>
      </c>
      <c r="M107" s="5">
        <v>44820</v>
      </c>
      <c r="N107" s="1">
        <v>44834</v>
      </c>
      <c r="O107" s="1">
        <v>44979</v>
      </c>
      <c r="P107" s="3">
        <f t="shared" si="19"/>
        <v>14</v>
      </c>
      <c r="Q107" s="3">
        <v>159</v>
      </c>
      <c r="R107">
        <v>116</v>
      </c>
      <c r="S107" s="8">
        <v>163700</v>
      </c>
      <c r="T107" s="4">
        <f t="shared" si="20"/>
        <v>8185</v>
      </c>
      <c r="U107" s="7">
        <v>201000</v>
      </c>
      <c r="V107" s="7">
        <v>183000</v>
      </c>
      <c r="W107" s="7">
        <v>175000</v>
      </c>
      <c r="X107" s="2">
        <f t="shared" si="31"/>
        <v>0.8706467661691543</v>
      </c>
      <c r="Y107" s="2">
        <f t="shared" si="32"/>
        <v>0.9562841530054644</v>
      </c>
      <c r="Z107" s="7">
        <f t="shared" si="33"/>
        <v>11300</v>
      </c>
      <c r="AA107" s="3"/>
      <c r="AB107" s="7">
        <v>1089</v>
      </c>
      <c r="AC107" t="s">
        <v>23</v>
      </c>
      <c r="AD107" s="4">
        <v>2.9835616438356163</v>
      </c>
      <c r="AE107" s="4">
        <v>346.0931506849315</v>
      </c>
      <c r="AG107" s="9">
        <v>1561.23</v>
      </c>
      <c r="AH107" s="9">
        <f t="shared" si="24"/>
        <v>4.277342465753425</v>
      </c>
      <c r="AI107" s="9">
        <v>680.0974520547946</v>
      </c>
      <c r="AJ107" s="9">
        <f t="shared" si="34"/>
        <v>1225</v>
      </c>
      <c r="AK107" s="9">
        <f t="shared" si="35"/>
        <v>118.52000000000001</v>
      </c>
      <c r="AL107" s="9">
        <f t="shared" si="27"/>
        <v>350.85075627</v>
      </c>
      <c r="AM107" s="7">
        <v>3500</v>
      </c>
      <c r="AN107" s="2">
        <v>0.025</v>
      </c>
      <c r="AO107" s="4">
        <f t="shared" si="28"/>
        <v>4375</v>
      </c>
      <c r="AP107" s="4">
        <f t="shared" si="36"/>
        <v>8889.438640990276</v>
      </c>
      <c r="AQ107" s="4">
        <f t="shared" si="37"/>
        <v>10595.561359009727</v>
      </c>
      <c r="AR107" t="s">
        <v>320</v>
      </c>
    </row>
    <row r="108" spans="1:44" ht="15">
      <c r="A108">
        <v>1165383</v>
      </c>
      <c r="B108" t="s">
        <v>21</v>
      </c>
      <c r="C108" t="s">
        <v>1226</v>
      </c>
      <c r="D108" t="s">
        <v>24</v>
      </c>
      <c r="E108" t="s">
        <v>49</v>
      </c>
      <c r="F108" t="s">
        <v>22</v>
      </c>
      <c r="G108">
        <v>1924</v>
      </c>
      <c r="H108">
        <v>2001</v>
      </c>
      <c r="I108">
        <v>3</v>
      </c>
      <c r="J108">
        <v>2</v>
      </c>
      <c r="K108">
        <v>2</v>
      </c>
      <c r="L108">
        <v>0</v>
      </c>
      <c r="M108" s="5">
        <v>44595</v>
      </c>
      <c r="N108" s="1">
        <v>44676</v>
      </c>
      <c r="O108" s="1">
        <v>44914</v>
      </c>
      <c r="P108" s="3">
        <f t="shared" si="19"/>
        <v>81</v>
      </c>
      <c r="Q108" s="3">
        <v>319</v>
      </c>
      <c r="R108">
        <v>192</v>
      </c>
      <c r="S108" s="7">
        <v>231000</v>
      </c>
      <c r="T108" s="4">
        <f t="shared" si="20"/>
        <v>11550</v>
      </c>
      <c r="U108" s="7">
        <v>305000</v>
      </c>
      <c r="V108" s="7">
        <v>258000</v>
      </c>
      <c r="W108" s="7">
        <v>242000</v>
      </c>
      <c r="X108" s="2">
        <f t="shared" si="31"/>
        <v>0.7934426229508197</v>
      </c>
      <c r="Y108" s="2">
        <f t="shared" si="32"/>
        <v>0.937984496124031</v>
      </c>
      <c r="Z108" s="7">
        <f t="shared" si="33"/>
        <v>11000</v>
      </c>
      <c r="AA108" s="3"/>
      <c r="AB108" s="7">
        <v>0</v>
      </c>
      <c r="AG108" s="9">
        <v>4364.96</v>
      </c>
      <c r="AH108" s="9">
        <f t="shared" si="24"/>
        <v>11.958794520547945</v>
      </c>
      <c r="AI108" s="9">
        <v>3814.8554520547946</v>
      </c>
      <c r="AJ108" s="9">
        <f t="shared" si="34"/>
        <v>1694</v>
      </c>
      <c r="AK108" s="9">
        <f t="shared" si="35"/>
        <v>158.60000000000002</v>
      </c>
      <c r="AL108" s="9">
        <f t="shared" si="27"/>
        <v>703.90812107</v>
      </c>
      <c r="AM108" s="7">
        <v>0</v>
      </c>
      <c r="AN108" s="2">
        <v>0.025</v>
      </c>
      <c r="AO108" s="4">
        <f t="shared" si="28"/>
        <v>6050</v>
      </c>
      <c r="AP108" s="4">
        <f t="shared" si="36"/>
        <v>10128.636426875206</v>
      </c>
      <c r="AQ108" s="4">
        <f t="shared" si="37"/>
        <v>12421.363573124796</v>
      </c>
      <c r="AR108" t="s">
        <v>708</v>
      </c>
    </row>
    <row r="109" spans="1:44" ht="15">
      <c r="A109">
        <v>1188070</v>
      </c>
      <c r="B109" t="s">
        <v>21</v>
      </c>
      <c r="C109" t="s">
        <v>1350</v>
      </c>
      <c r="D109" t="s">
        <v>24</v>
      </c>
      <c r="E109" t="s">
        <v>678</v>
      </c>
      <c r="F109" t="s">
        <v>22</v>
      </c>
      <c r="G109">
        <v>1032</v>
      </c>
      <c r="H109">
        <v>1990</v>
      </c>
      <c r="I109">
        <v>3</v>
      </c>
      <c r="J109">
        <v>2</v>
      </c>
      <c r="K109">
        <v>1</v>
      </c>
      <c r="L109">
        <v>1</v>
      </c>
      <c r="M109" s="5">
        <v>44771</v>
      </c>
      <c r="N109" s="1">
        <v>44796</v>
      </c>
      <c r="O109" s="1">
        <v>44902</v>
      </c>
      <c r="P109" s="3">
        <f t="shared" si="19"/>
        <v>25</v>
      </c>
      <c r="Q109" s="3">
        <v>131</v>
      </c>
      <c r="R109">
        <v>62</v>
      </c>
      <c r="S109" s="7">
        <v>226200</v>
      </c>
      <c r="T109" s="4">
        <f t="shared" si="20"/>
        <v>11310</v>
      </c>
      <c r="U109" s="7">
        <v>270000</v>
      </c>
      <c r="V109" s="7">
        <v>247000</v>
      </c>
      <c r="W109" s="7">
        <v>245000</v>
      </c>
      <c r="X109" s="2">
        <f t="shared" si="31"/>
        <v>0.9074074074074074</v>
      </c>
      <c r="Y109" s="2">
        <f t="shared" si="32"/>
        <v>0.9919028340080972</v>
      </c>
      <c r="Z109" s="7">
        <f t="shared" si="33"/>
        <v>18800</v>
      </c>
      <c r="AA109" s="3"/>
      <c r="AB109" s="7">
        <v>0</v>
      </c>
      <c r="AG109" s="9">
        <v>778.11</v>
      </c>
      <c r="AH109" s="9">
        <f t="shared" si="24"/>
        <v>2.1318082191780823</v>
      </c>
      <c r="AI109" s="9">
        <v>279.2668767123288</v>
      </c>
      <c r="AJ109" s="9">
        <f t="shared" si="34"/>
        <v>1715</v>
      </c>
      <c r="AK109" s="9">
        <f t="shared" si="35"/>
        <v>163.51999999999998</v>
      </c>
      <c r="AL109" s="9">
        <f t="shared" si="27"/>
        <v>289.06571743</v>
      </c>
      <c r="AM109" s="7">
        <v>11000</v>
      </c>
      <c r="AN109" s="2">
        <v>0.025</v>
      </c>
      <c r="AO109" s="4">
        <f t="shared" si="28"/>
        <v>6125</v>
      </c>
      <c r="AP109" s="4">
        <f t="shared" si="36"/>
        <v>10538.147405857671</v>
      </c>
      <c r="AQ109" s="4">
        <f t="shared" si="37"/>
        <v>19571.85259414233</v>
      </c>
      <c r="AR109" t="s">
        <v>679</v>
      </c>
    </row>
    <row r="110" spans="1:44" ht="15">
      <c r="A110">
        <v>1197902</v>
      </c>
      <c r="B110" t="s">
        <v>21</v>
      </c>
      <c r="C110" t="s">
        <v>984</v>
      </c>
      <c r="D110" t="s">
        <v>27</v>
      </c>
      <c r="E110" t="s">
        <v>341</v>
      </c>
      <c r="F110" t="s">
        <v>22</v>
      </c>
      <c r="G110">
        <v>1446</v>
      </c>
      <c r="H110">
        <v>1979</v>
      </c>
      <c r="I110">
        <v>4</v>
      </c>
      <c r="J110">
        <v>2</v>
      </c>
      <c r="K110">
        <v>2</v>
      </c>
      <c r="L110">
        <v>0</v>
      </c>
      <c r="M110" s="5">
        <v>44830</v>
      </c>
      <c r="N110" s="1">
        <v>44860</v>
      </c>
      <c r="O110" s="1">
        <v>44978</v>
      </c>
      <c r="P110" s="3">
        <f t="shared" si="19"/>
        <v>30</v>
      </c>
      <c r="Q110" s="3">
        <v>148</v>
      </c>
      <c r="R110">
        <v>84</v>
      </c>
      <c r="S110" s="8">
        <v>258000</v>
      </c>
      <c r="T110" s="4">
        <f t="shared" si="20"/>
        <v>12900</v>
      </c>
      <c r="U110" s="7">
        <v>295000</v>
      </c>
      <c r="V110" s="7">
        <v>281000</v>
      </c>
      <c r="W110" s="7">
        <v>270000</v>
      </c>
      <c r="X110" s="2">
        <f t="shared" si="31"/>
        <v>0.9152542372881356</v>
      </c>
      <c r="Y110" s="2">
        <f t="shared" si="32"/>
        <v>0.9608540925266904</v>
      </c>
      <c r="Z110" s="7">
        <f t="shared" si="33"/>
        <v>12000</v>
      </c>
      <c r="AA110" s="3"/>
      <c r="AB110" s="7">
        <v>0</v>
      </c>
      <c r="AG110" s="9">
        <v>1693.42</v>
      </c>
      <c r="AH110" s="9">
        <f t="shared" si="24"/>
        <v>4.639506849315069</v>
      </c>
      <c r="AI110" s="9">
        <v>686.6470136986302</v>
      </c>
      <c r="AJ110" s="9">
        <f t="shared" si="34"/>
        <v>1890</v>
      </c>
      <c r="AK110" s="9">
        <f t="shared" si="35"/>
        <v>175.8</v>
      </c>
      <c r="AL110" s="9">
        <f t="shared" si="27"/>
        <v>326.57806244</v>
      </c>
      <c r="AM110" s="7">
        <v>3000</v>
      </c>
      <c r="AN110" s="2">
        <v>0.03</v>
      </c>
      <c r="AO110" s="4">
        <f t="shared" si="28"/>
        <v>8100</v>
      </c>
      <c r="AP110" s="4">
        <f t="shared" si="36"/>
        <v>10720.97492386137</v>
      </c>
      <c r="AQ110" s="4">
        <f t="shared" si="37"/>
        <v>14179.02507613863</v>
      </c>
      <c r="AR110" t="s">
        <v>342</v>
      </c>
    </row>
    <row r="111" spans="1:44" ht="15">
      <c r="A111">
        <v>1201823</v>
      </c>
      <c r="B111" t="s">
        <v>21</v>
      </c>
      <c r="C111" t="s">
        <v>1310</v>
      </c>
      <c r="D111" t="s">
        <v>27</v>
      </c>
      <c r="E111" t="s">
        <v>885</v>
      </c>
      <c r="F111" t="s">
        <v>32</v>
      </c>
      <c r="G111">
        <v>1655</v>
      </c>
      <c r="H111">
        <v>2006</v>
      </c>
      <c r="I111">
        <v>3</v>
      </c>
      <c r="J111">
        <v>3</v>
      </c>
      <c r="K111">
        <v>2</v>
      </c>
      <c r="L111">
        <v>1</v>
      </c>
      <c r="M111" s="5">
        <v>44881</v>
      </c>
      <c r="N111" s="1">
        <v>44888</v>
      </c>
      <c r="O111" s="1">
        <v>44972</v>
      </c>
      <c r="P111" s="3">
        <f t="shared" si="19"/>
        <v>7</v>
      </c>
      <c r="Q111" s="3">
        <v>91</v>
      </c>
      <c r="R111">
        <v>52</v>
      </c>
      <c r="S111" s="8">
        <v>182900</v>
      </c>
      <c r="T111" s="4">
        <f t="shared" si="20"/>
        <v>9145</v>
      </c>
      <c r="U111" s="7">
        <v>205000</v>
      </c>
      <c r="V111" s="7">
        <v>198000</v>
      </c>
      <c r="W111" s="7">
        <v>195000</v>
      </c>
      <c r="X111" s="2">
        <f t="shared" si="31"/>
        <v>0.9512195121951219</v>
      </c>
      <c r="Y111" s="2">
        <f t="shared" si="32"/>
        <v>0.9848484848484849</v>
      </c>
      <c r="Z111" s="7">
        <f t="shared" si="33"/>
        <v>12100</v>
      </c>
      <c r="AA111" s="3"/>
      <c r="AB111" s="7">
        <v>98</v>
      </c>
      <c r="AC111" t="s">
        <v>1420</v>
      </c>
      <c r="AD111" s="4">
        <v>3.2666666666666666</v>
      </c>
      <c r="AE111" s="4">
        <v>169.86666666666667</v>
      </c>
      <c r="AG111" s="9">
        <v>2621.78</v>
      </c>
      <c r="AH111" s="9">
        <f t="shared" si="24"/>
        <v>7.182958904109589</v>
      </c>
      <c r="AI111" s="9">
        <v>653.6492602739726</v>
      </c>
      <c r="AJ111" s="9">
        <f t="shared" si="34"/>
        <v>1365</v>
      </c>
      <c r="AK111" s="9">
        <f t="shared" si="35"/>
        <v>130.84</v>
      </c>
      <c r="AL111" s="9">
        <f t="shared" si="27"/>
        <v>200.80137623</v>
      </c>
      <c r="AM111" s="7">
        <v>2000</v>
      </c>
      <c r="AN111" s="2">
        <v>0.025</v>
      </c>
      <c r="AO111" s="4">
        <f t="shared" si="28"/>
        <v>4875</v>
      </c>
      <c r="AP111" s="4">
        <f t="shared" si="36"/>
        <v>11849.842696829364</v>
      </c>
      <c r="AQ111" s="4">
        <f t="shared" si="37"/>
        <v>9395.15730317064</v>
      </c>
      <c r="AR111" t="s">
        <v>886</v>
      </c>
    </row>
    <row r="112" spans="1:44" ht="15">
      <c r="A112">
        <v>1195663</v>
      </c>
      <c r="B112" t="s">
        <v>21</v>
      </c>
      <c r="C112" t="s">
        <v>1158</v>
      </c>
      <c r="D112" t="s">
        <v>27</v>
      </c>
      <c r="E112" t="s">
        <v>433</v>
      </c>
      <c r="F112" t="s">
        <v>32</v>
      </c>
      <c r="G112">
        <v>1508</v>
      </c>
      <c r="H112">
        <v>2006</v>
      </c>
      <c r="I112">
        <v>3</v>
      </c>
      <c r="J112">
        <v>3</v>
      </c>
      <c r="K112">
        <v>2</v>
      </c>
      <c r="L112">
        <v>1</v>
      </c>
      <c r="M112" s="5">
        <v>44823</v>
      </c>
      <c r="N112" s="1">
        <v>44846</v>
      </c>
      <c r="O112" s="1">
        <v>44967</v>
      </c>
      <c r="P112" s="3">
        <f t="shared" si="19"/>
        <v>23</v>
      </c>
      <c r="Q112" s="3">
        <v>144</v>
      </c>
      <c r="R112">
        <v>93</v>
      </c>
      <c r="S112" s="8">
        <v>179400</v>
      </c>
      <c r="T112" s="4">
        <f t="shared" si="20"/>
        <v>8970</v>
      </c>
      <c r="U112" s="7">
        <v>220000</v>
      </c>
      <c r="V112" s="7">
        <v>198000</v>
      </c>
      <c r="W112" s="7">
        <v>196000</v>
      </c>
      <c r="X112" s="2">
        <f t="shared" si="31"/>
        <v>0.8909090909090909</v>
      </c>
      <c r="Y112" s="2">
        <f t="shared" si="32"/>
        <v>0.98989898989899</v>
      </c>
      <c r="Z112" s="7">
        <f t="shared" si="33"/>
        <v>16600</v>
      </c>
      <c r="AA112" s="3"/>
      <c r="AB112" s="7">
        <v>158</v>
      </c>
      <c r="AC112" t="s">
        <v>1420</v>
      </c>
      <c r="AD112" s="4">
        <v>5.266666666666667</v>
      </c>
      <c r="AE112" s="4">
        <v>489.8</v>
      </c>
      <c r="AG112" s="9">
        <v>2103.43</v>
      </c>
      <c r="AH112" s="9">
        <f t="shared" si="24"/>
        <v>5.7628219178082185</v>
      </c>
      <c r="AI112" s="9">
        <v>829.8463561643835</v>
      </c>
      <c r="AJ112" s="9">
        <f t="shared" si="34"/>
        <v>1372</v>
      </c>
      <c r="AK112" s="9">
        <f t="shared" si="35"/>
        <v>133.24</v>
      </c>
      <c r="AL112" s="9">
        <f t="shared" si="27"/>
        <v>317.75162832</v>
      </c>
      <c r="AM112" s="7">
        <v>5500</v>
      </c>
      <c r="AN112" s="2">
        <v>0.025</v>
      </c>
      <c r="AO112" s="4">
        <f t="shared" si="28"/>
        <v>4900</v>
      </c>
      <c r="AP112" s="4">
        <f t="shared" si="36"/>
        <v>12027.362015515617</v>
      </c>
      <c r="AQ112" s="4">
        <f t="shared" si="37"/>
        <v>13542.637984484383</v>
      </c>
      <c r="AR112" t="s">
        <v>848</v>
      </c>
    </row>
    <row r="113" spans="1:44" ht="15">
      <c r="A113">
        <v>1143202</v>
      </c>
      <c r="B113" t="s">
        <v>21</v>
      </c>
      <c r="C113" t="s">
        <v>1358</v>
      </c>
      <c r="D113" t="s">
        <v>27</v>
      </c>
      <c r="E113" t="s">
        <v>788</v>
      </c>
      <c r="F113" t="s">
        <v>22</v>
      </c>
      <c r="G113">
        <v>912</v>
      </c>
      <c r="H113">
        <v>1946</v>
      </c>
      <c r="I113">
        <v>2</v>
      </c>
      <c r="J113">
        <v>1</v>
      </c>
      <c r="K113">
        <v>1</v>
      </c>
      <c r="L113">
        <v>0</v>
      </c>
      <c r="M113" s="5">
        <v>44491</v>
      </c>
      <c r="N113" s="1">
        <v>44524</v>
      </c>
      <c r="O113" s="1">
        <v>44944</v>
      </c>
      <c r="P113" s="3">
        <f t="shared" si="19"/>
        <v>33</v>
      </c>
      <c r="Q113" s="3">
        <v>453</v>
      </c>
      <c r="R113">
        <v>377</v>
      </c>
      <c r="S113" s="7">
        <v>144200</v>
      </c>
      <c r="T113" s="4">
        <f t="shared" si="20"/>
        <v>7210</v>
      </c>
      <c r="U113" s="7">
        <v>190000</v>
      </c>
      <c r="V113" s="7">
        <v>162000</v>
      </c>
      <c r="W113" s="7">
        <v>162000</v>
      </c>
      <c r="X113" s="2">
        <f t="shared" si="31"/>
        <v>0.8526315789473684</v>
      </c>
      <c r="Y113" s="2">
        <f t="shared" si="32"/>
        <v>1</v>
      </c>
      <c r="Z113" s="7">
        <f t="shared" si="33"/>
        <v>17800</v>
      </c>
      <c r="AA113" s="3"/>
      <c r="AB113" s="7">
        <v>0</v>
      </c>
      <c r="AG113" s="9">
        <v>2313.97</v>
      </c>
      <c r="AH113" s="9">
        <f t="shared" si="24"/>
        <v>6.339643835616438</v>
      </c>
      <c r="AI113" s="9">
        <v>2871.8586575342465</v>
      </c>
      <c r="AJ113" s="9">
        <f t="shared" si="34"/>
        <v>1134</v>
      </c>
      <c r="AK113" s="9">
        <f t="shared" si="35"/>
        <v>113.32000000000001</v>
      </c>
      <c r="AL113" s="9">
        <f t="shared" si="27"/>
        <v>999.5936640900001</v>
      </c>
      <c r="AM113" s="7">
        <v>3000</v>
      </c>
      <c r="AN113" s="2">
        <v>0.025</v>
      </c>
      <c r="AO113" s="4">
        <f t="shared" si="28"/>
        <v>4050</v>
      </c>
      <c r="AP113" s="4">
        <f t="shared" si="36"/>
        <v>12841.227678375755</v>
      </c>
      <c r="AQ113" s="4">
        <f t="shared" si="37"/>
        <v>12168.772321624247</v>
      </c>
      <c r="AR113" t="s">
        <v>789</v>
      </c>
    </row>
    <row r="114" spans="1:44" ht="15">
      <c r="A114">
        <v>1198089</v>
      </c>
      <c r="B114" t="s">
        <v>21</v>
      </c>
      <c r="C114" t="s">
        <v>960</v>
      </c>
      <c r="D114" t="s">
        <v>27</v>
      </c>
      <c r="E114" t="s">
        <v>759</v>
      </c>
      <c r="F114" t="s">
        <v>22</v>
      </c>
      <c r="G114">
        <v>1732</v>
      </c>
      <c r="H114">
        <v>1997</v>
      </c>
      <c r="I114">
        <v>3</v>
      </c>
      <c r="J114">
        <v>3</v>
      </c>
      <c r="K114">
        <v>2</v>
      </c>
      <c r="L114">
        <v>1</v>
      </c>
      <c r="M114" s="5">
        <v>44848</v>
      </c>
      <c r="N114" s="1">
        <v>44861</v>
      </c>
      <c r="O114" s="1">
        <v>44932</v>
      </c>
      <c r="P114" s="3">
        <f t="shared" si="19"/>
        <v>13</v>
      </c>
      <c r="Q114" s="3">
        <v>84</v>
      </c>
      <c r="R114">
        <v>40</v>
      </c>
      <c r="S114" s="8">
        <v>327200</v>
      </c>
      <c r="T114" s="4">
        <f t="shared" si="20"/>
        <v>16360</v>
      </c>
      <c r="U114" s="7">
        <v>357000</v>
      </c>
      <c r="V114" s="7">
        <v>357000</v>
      </c>
      <c r="W114" s="7">
        <v>357000</v>
      </c>
      <c r="X114" s="2">
        <f t="shared" si="31"/>
        <v>1</v>
      </c>
      <c r="Y114" s="2">
        <f t="shared" si="32"/>
        <v>1</v>
      </c>
      <c r="Z114" s="7">
        <f t="shared" si="33"/>
        <v>29800</v>
      </c>
      <c r="AA114" s="3"/>
      <c r="AB114" s="7">
        <v>40</v>
      </c>
      <c r="AC114" t="s">
        <v>1420</v>
      </c>
      <c r="AD114" s="4">
        <v>1.3333333333333333</v>
      </c>
      <c r="AE114" s="4">
        <v>53.33333333333333</v>
      </c>
      <c r="AG114" s="9">
        <v>3758.97</v>
      </c>
      <c r="AH114" s="9">
        <f t="shared" si="24"/>
        <v>10.29854794520548</v>
      </c>
      <c r="AI114" s="9">
        <v>865.0780273972603</v>
      </c>
      <c r="AJ114" s="9">
        <f t="shared" si="34"/>
        <v>2499</v>
      </c>
      <c r="AK114" s="9">
        <f t="shared" si="35"/>
        <v>235.12</v>
      </c>
      <c r="AL114" s="9">
        <f t="shared" si="27"/>
        <v>185.35511652</v>
      </c>
      <c r="AM114" s="7">
        <v>19816</v>
      </c>
      <c r="AN114" s="2">
        <v>0.025</v>
      </c>
      <c r="AO114" s="4">
        <f t="shared" si="28"/>
        <v>8925</v>
      </c>
      <c r="AP114" s="4">
        <f t="shared" si="36"/>
        <v>13581.113522749401</v>
      </c>
      <c r="AQ114" s="4">
        <f t="shared" si="37"/>
        <v>32578.886477250595</v>
      </c>
      <c r="AR114" t="s">
        <v>760</v>
      </c>
    </row>
    <row r="115" spans="1:44" ht="15">
      <c r="A115">
        <v>1190637</v>
      </c>
      <c r="B115" t="s">
        <v>21</v>
      </c>
      <c r="C115" t="s">
        <v>1130</v>
      </c>
      <c r="D115" t="s">
        <v>27</v>
      </c>
      <c r="E115" t="s">
        <v>672</v>
      </c>
      <c r="F115" t="s">
        <v>22</v>
      </c>
      <c r="G115">
        <v>1384</v>
      </c>
      <c r="H115">
        <v>2000</v>
      </c>
      <c r="I115">
        <v>3</v>
      </c>
      <c r="J115">
        <v>2</v>
      </c>
      <c r="K115">
        <v>2</v>
      </c>
      <c r="L115">
        <v>0</v>
      </c>
      <c r="M115" s="5">
        <v>44782</v>
      </c>
      <c r="N115" s="1">
        <v>44812</v>
      </c>
      <c r="O115" s="1">
        <v>44900</v>
      </c>
      <c r="P115" s="3">
        <f t="shared" si="19"/>
        <v>30</v>
      </c>
      <c r="Q115" s="3">
        <v>118</v>
      </c>
      <c r="R115">
        <v>34</v>
      </c>
      <c r="S115" s="8">
        <v>265200</v>
      </c>
      <c r="T115" s="4">
        <f t="shared" si="20"/>
        <v>13260</v>
      </c>
      <c r="U115" s="7">
        <v>290000</v>
      </c>
      <c r="V115" s="7">
        <v>289000</v>
      </c>
      <c r="W115" s="7">
        <v>280000</v>
      </c>
      <c r="X115" s="2">
        <f t="shared" si="31"/>
        <v>0.9655172413793104</v>
      </c>
      <c r="Y115" s="2">
        <f t="shared" si="32"/>
        <v>0.9688581314878892</v>
      </c>
      <c r="Z115" s="7">
        <f t="shared" si="33"/>
        <v>14800</v>
      </c>
      <c r="AA115" s="3"/>
      <c r="AB115" s="7">
        <v>105</v>
      </c>
      <c r="AC115" t="s">
        <v>1421</v>
      </c>
      <c r="AD115" s="4">
        <v>0.875</v>
      </c>
      <c r="AE115" s="4">
        <v>29.75</v>
      </c>
      <c r="AG115" s="9">
        <v>3146.27</v>
      </c>
      <c r="AH115" s="9">
        <f t="shared" si="24"/>
        <v>8.619917808219178</v>
      </c>
      <c r="AI115" s="9">
        <v>1017.150301369863</v>
      </c>
      <c r="AJ115" s="9">
        <f t="shared" si="34"/>
        <v>1960</v>
      </c>
      <c r="AK115" s="9">
        <f t="shared" si="35"/>
        <v>182.92</v>
      </c>
      <c r="AL115" s="9">
        <f t="shared" si="27"/>
        <v>260.37980654</v>
      </c>
      <c r="AM115" s="7">
        <v>4000</v>
      </c>
      <c r="AN115" s="2">
        <v>0.025</v>
      </c>
      <c r="AO115" s="4">
        <f t="shared" si="28"/>
        <v>7000</v>
      </c>
      <c r="AP115" s="4">
        <f t="shared" si="36"/>
        <v>13609.799892090137</v>
      </c>
      <c r="AQ115" s="4">
        <f t="shared" si="37"/>
        <v>14450.200107909863</v>
      </c>
      <c r="AR115" t="s">
        <v>673</v>
      </c>
    </row>
    <row r="116" spans="1:44" ht="15">
      <c r="A116">
        <v>1192821</v>
      </c>
      <c r="B116" t="s">
        <v>21</v>
      </c>
      <c r="C116" t="s">
        <v>1154</v>
      </c>
      <c r="D116" t="s">
        <v>27</v>
      </c>
      <c r="E116" t="s">
        <v>895</v>
      </c>
      <c r="F116" t="s">
        <v>22</v>
      </c>
      <c r="G116">
        <v>1662</v>
      </c>
      <c r="H116">
        <v>1999</v>
      </c>
      <c r="I116">
        <v>4</v>
      </c>
      <c r="J116">
        <v>2</v>
      </c>
      <c r="K116">
        <v>2</v>
      </c>
      <c r="L116">
        <v>0</v>
      </c>
      <c r="M116" s="5">
        <v>44813</v>
      </c>
      <c r="N116" s="1">
        <v>44825</v>
      </c>
      <c r="O116" s="1">
        <v>44974</v>
      </c>
      <c r="P116" s="3">
        <f t="shared" si="19"/>
        <v>12</v>
      </c>
      <c r="Q116" s="3">
        <v>161</v>
      </c>
      <c r="R116">
        <v>125</v>
      </c>
      <c r="S116" s="8">
        <v>272900</v>
      </c>
      <c r="T116" s="4">
        <f t="shared" si="20"/>
        <v>13645</v>
      </c>
      <c r="U116" s="7">
        <v>305000</v>
      </c>
      <c r="V116" s="7">
        <v>297000</v>
      </c>
      <c r="W116" s="7">
        <v>297000</v>
      </c>
      <c r="X116" s="2">
        <f t="shared" si="31"/>
        <v>0.9737704918032787</v>
      </c>
      <c r="Y116" s="2">
        <f t="shared" si="32"/>
        <v>1</v>
      </c>
      <c r="Z116" s="7">
        <f t="shared" si="33"/>
        <v>24100</v>
      </c>
      <c r="AA116" s="3"/>
      <c r="AB116" s="7">
        <v>158</v>
      </c>
      <c r="AC116" t="s">
        <v>23</v>
      </c>
      <c r="AD116" s="4">
        <v>0.4328767123287671</v>
      </c>
      <c r="AE116" s="4">
        <v>54.10958904109589</v>
      </c>
      <c r="AG116" s="9">
        <v>1628.44</v>
      </c>
      <c r="AH116" s="9">
        <f t="shared" si="24"/>
        <v>4.461479452054794</v>
      </c>
      <c r="AI116" s="9">
        <v>718.2981917808219</v>
      </c>
      <c r="AJ116" s="9">
        <f t="shared" si="34"/>
        <v>2079</v>
      </c>
      <c r="AK116" s="9">
        <f t="shared" si="35"/>
        <v>196.84</v>
      </c>
      <c r="AL116" s="9">
        <f t="shared" si="27"/>
        <v>355.26397333</v>
      </c>
      <c r="AM116" s="7">
        <v>13165</v>
      </c>
      <c r="AN116" s="2">
        <v>0.025</v>
      </c>
      <c r="AO116" s="4">
        <f t="shared" si="28"/>
        <v>7425</v>
      </c>
      <c r="AP116" s="4">
        <f t="shared" si="36"/>
        <v>13751.488245848086</v>
      </c>
      <c r="AQ116" s="4">
        <f t="shared" si="37"/>
        <v>23993.511754151918</v>
      </c>
      <c r="AR116" t="s">
        <v>896</v>
      </c>
    </row>
    <row r="117" spans="1:44" ht="15">
      <c r="A117">
        <v>1179731</v>
      </c>
      <c r="B117" t="s">
        <v>21</v>
      </c>
      <c r="C117" t="s">
        <v>1309</v>
      </c>
      <c r="D117" t="s">
        <v>24</v>
      </c>
      <c r="E117" t="s">
        <v>509</v>
      </c>
      <c r="F117" t="s">
        <v>22</v>
      </c>
      <c r="G117">
        <v>1874</v>
      </c>
      <c r="H117">
        <v>2014</v>
      </c>
      <c r="I117">
        <v>4</v>
      </c>
      <c r="J117">
        <v>2</v>
      </c>
      <c r="K117">
        <v>2</v>
      </c>
      <c r="L117">
        <v>0</v>
      </c>
      <c r="M117" s="5">
        <v>44727</v>
      </c>
      <c r="N117" s="1">
        <v>44749</v>
      </c>
      <c r="O117" s="1">
        <v>44925</v>
      </c>
      <c r="P117" s="3">
        <f t="shared" si="19"/>
        <v>22</v>
      </c>
      <c r="Q117" s="3">
        <v>198</v>
      </c>
      <c r="R117">
        <v>137</v>
      </c>
      <c r="S117" s="8">
        <v>380000</v>
      </c>
      <c r="T117" s="4">
        <f t="shared" si="20"/>
        <v>19000</v>
      </c>
      <c r="U117" s="7">
        <v>475000</v>
      </c>
      <c r="V117" s="7">
        <v>409000</v>
      </c>
      <c r="W117" s="7">
        <v>390000</v>
      </c>
      <c r="X117" s="2">
        <f t="shared" si="31"/>
        <v>0.8210526315789474</v>
      </c>
      <c r="Y117" s="2">
        <f t="shared" si="32"/>
        <v>0.9535452322738386</v>
      </c>
      <c r="Z117" s="7">
        <f t="shared" si="33"/>
        <v>10000</v>
      </c>
      <c r="AA117" s="3"/>
      <c r="AB117" s="7">
        <v>80</v>
      </c>
      <c r="AC117" t="s">
        <v>23</v>
      </c>
      <c r="AD117" s="4">
        <v>0.2191780821917808</v>
      </c>
      <c r="AE117" s="4">
        <v>30.027397260273972</v>
      </c>
      <c r="AG117" s="9">
        <v>3224.12</v>
      </c>
      <c r="AH117" s="9">
        <f t="shared" si="24"/>
        <v>8.833205479452054</v>
      </c>
      <c r="AI117" s="9">
        <v>1748.9746849315068</v>
      </c>
      <c r="AJ117" s="9">
        <f t="shared" si="34"/>
        <v>2730</v>
      </c>
      <c r="AK117" s="9">
        <f t="shared" si="35"/>
        <v>247</v>
      </c>
      <c r="AL117" s="9">
        <f t="shared" si="27"/>
        <v>436.90848894</v>
      </c>
      <c r="AM117" s="7">
        <v>250</v>
      </c>
      <c r="AN117" s="2">
        <v>0.025</v>
      </c>
      <c r="AO117" s="4">
        <f t="shared" si="28"/>
        <v>9750</v>
      </c>
      <c r="AP117" s="4">
        <f t="shared" si="36"/>
        <v>13807.089428868221</v>
      </c>
      <c r="AQ117" s="4">
        <f t="shared" si="37"/>
        <v>15192.91057113178</v>
      </c>
      <c r="AR117" t="s">
        <v>748</v>
      </c>
    </row>
    <row r="118" spans="1:44" ht="15">
      <c r="A118">
        <v>1188487</v>
      </c>
      <c r="B118" t="s">
        <v>21</v>
      </c>
      <c r="C118" t="s">
        <v>1137</v>
      </c>
      <c r="D118" t="s">
        <v>27</v>
      </c>
      <c r="E118" t="s">
        <v>680</v>
      </c>
      <c r="F118" t="s">
        <v>22</v>
      </c>
      <c r="G118">
        <v>1154</v>
      </c>
      <c r="H118">
        <v>1986</v>
      </c>
      <c r="I118">
        <v>3</v>
      </c>
      <c r="J118">
        <v>2</v>
      </c>
      <c r="K118">
        <v>2</v>
      </c>
      <c r="L118">
        <v>0</v>
      </c>
      <c r="M118" s="5">
        <v>44791</v>
      </c>
      <c r="N118" s="1">
        <v>44798</v>
      </c>
      <c r="O118" s="1">
        <v>44903</v>
      </c>
      <c r="P118" s="3">
        <f t="shared" si="19"/>
        <v>7</v>
      </c>
      <c r="Q118" s="3">
        <v>112</v>
      </c>
      <c r="R118">
        <v>66</v>
      </c>
      <c r="S118" s="8">
        <v>250200</v>
      </c>
      <c r="T118" s="4">
        <f t="shared" si="20"/>
        <v>12510</v>
      </c>
      <c r="U118" s="7">
        <v>306000</v>
      </c>
      <c r="V118" s="7">
        <v>292000</v>
      </c>
      <c r="W118" s="7">
        <v>275000</v>
      </c>
      <c r="X118" s="2">
        <f t="shared" si="31"/>
        <v>0.8986928104575164</v>
      </c>
      <c r="Y118" s="2">
        <f t="shared" si="32"/>
        <v>0.9417808219178082</v>
      </c>
      <c r="Z118" s="7">
        <f t="shared" si="33"/>
        <v>24800</v>
      </c>
      <c r="AA118" s="3"/>
      <c r="AB118" s="7">
        <v>125</v>
      </c>
      <c r="AC118" t="s">
        <v>23</v>
      </c>
      <c r="AD118" s="4">
        <v>0.3424657534246575</v>
      </c>
      <c r="AE118" s="4">
        <v>22.602739726027394</v>
      </c>
      <c r="AG118" s="9">
        <v>2551.63</v>
      </c>
      <c r="AH118" s="9">
        <f t="shared" si="24"/>
        <v>6.990767123287672</v>
      </c>
      <c r="AI118" s="9">
        <v>782.9659178082193</v>
      </c>
      <c r="AJ118" s="9">
        <f t="shared" si="34"/>
        <v>1925</v>
      </c>
      <c r="AK118" s="9">
        <f t="shared" si="35"/>
        <v>183.92</v>
      </c>
      <c r="AL118" s="9">
        <f t="shared" si="27"/>
        <v>247.14015536</v>
      </c>
      <c r="AM118" s="7">
        <v>12800</v>
      </c>
      <c r="AN118" s="2">
        <v>0.025</v>
      </c>
      <c r="AO118" s="4">
        <f t="shared" si="28"/>
        <v>6875</v>
      </c>
      <c r="AP118" s="4">
        <f t="shared" si="36"/>
        <v>14473.371187105753</v>
      </c>
      <c r="AQ118" s="4">
        <f t="shared" si="37"/>
        <v>22836.628812894247</v>
      </c>
      <c r="AR118" t="s">
        <v>681</v>
      </c>
    </row>
    <row r="119" spans="1:44" ht="15">
      <c r="A119">
        <v>1196225</v>
      </c>
      <c r="B119" t="s">
        <v>21</v>
      </c>
      <c r="C119" t="s">
        <v>1174</v>
      </c>
      <c r="D119" t="s">
        <v>27</v>
      </c>
      <c r="E119" t="s">
        <v>674</v>
      </c>
      <c r="F119" t="s">
        <v>22</v>
      </c>
      <c r="G119">
        <v>2153</v>
      </c>
      <c r="H119">
        <v>1997</v>
      </c>
      <c r="I119">
        <v>4</v>
      </c>
      <c r="J119">
        <v>2</v>
      </c>
      <c r="K119">
        <v>2</v>
      </c>
      <c r="L119">
        <v>0</v>
      </c>
      <c r="M119" s="5">
        <v>44826</v>
      </c>
      <c r="N119" s="1">
        <v>44848</v>
      </c>
      <c r="O119" s="1">
        <v>44897</v>
      </c>
      <c r="P119" s="3">
        <f t="shared" si="19"/>
        <v>22</v>
      </c>
      <c r="Q119" s="3">
        <v>71</v>
      </c>
      <c r="R119">
        <v>18</v>
      </c>
      <c r="S119" s="8">
        <v>412500</v>
      </c>
      <c r="T119" s="4">
        <f t="shared" si="20"/>
        <v>20625</v>
      </c>
      <c r="U119" s="7">
        <v>435000</v>
      </c>
      <c r="V119" s="7">
        <v>435000</v>
      </c>
      <c r="W119" s="7">
        <v>421000</v>
      </c>
      <c r="X119" s="2">
        <f t="shared" si="31"/>
        <v>0.967816091954023</v>
      </c>
      <c r="Y119" s="2">
        <f t="shared" si="32"/>
        <v>0.967816091954023</v>
      </c>
      <c r="Z119" s="7">
        <f t="shared" si="33"/>
        <v>8500</v>
      </c>
      <c r="AA119" s="3"/>
      <c r="AB119" s="7">
        <v>240</v>
      </c>
      <c r="AC119" t="s">
        <v>23</v>
      </c>
      <c r="AD119" s="4">
        <v>0.6575342465753424</v>
      </c>
      <c r="AE119" s="4">
        <v>11.835616438356164</v>
      </c>
      <c r="AG119" s="9">
        <v>2520.64</v>
      </c>
      <c r="AH119" s="9">
        <f t="shared" si="24"/>
        <v>6.90586301369863</v>
      </c>
      <c r="AI119" s="9">
        <v>490.31627397260274</v>
      </c>
      <c r="AJ119" s="9">
        <f t="shared" si="34"/>
        <v>2947</v>
      </c>
      <c r="AK119" s="9">
        <f t="shared" si="35"/>
        <v>265</v>
      </c>
      <c r="AL119" s="9">
        <f t="shared" si="27"/>
        <v>156.66920563</v>
      </c>
      <c r="AM119" s="7">
        <v>0</v>
      </c>
      <c r="AN119" s="2">
        <v>0.025</v>
      </c>
      <c r="AO119" s="4">
        <f t="shared" si="28"/>
        <v>10525</v>
      </c>
      <c r="AP119" s="4">
        <f t="shared" si="36"/>
        <v>14729.17890395904</v>
      </c>
      <c r="AQ119" s="4">
        <f t="shared" si="37"/>
        <v>14395.82109604096</v>
      </c>
      <c r="AR119" t="s">
        <v>675</v>
      </c>
    </row>
    <row r="120" spans="1:44" ht="15">
      <c r="A120">
        <v>1202188</v>
      </c>
      <c r="B120" t="s">
        <v>21</v>
      </c>
      <c r="C120" t="s">
        <v>1052</v>
      </c>
      <c r="D120" t="s">
        <v>27</v>
      </c>
      <c r="E120" t="s">
        <v>763</v>
      </c>
      <c r="F120" t="s">
        <v>22</v>
      </c>
      <c r="G120">
        <v>1374</v>
      </c>
      <c r="H120">
        <v>1973</v>
      </c>
      <c r="I120">
        <v>3</v>
      </c>
      <c r="J120">
        <v>2</v>
      </c>
      <c r="K120">
        <v>2</v>
      </c>
      <c r="L120">
        <v>0</v>
      </c>
      <c r="M120" s="5">
        <v>44883</v>
      </c>
      <c r="N120" s="1">
        <v>44893</v>
      </c>
      <c r="O120" s="1">
        <v>44936</v>
      </c>
      <c r="P120" s="3">
        <f t="shared" si="19"/>
        <v>10</v>
      </c>
      <c r="Q120" s="3">
        <v>53</v>
      </c>
      <c r="R120">
        <v>13</v>
      </c>
      <c r="S120" s="8">
        <v>234600</v>
      </c>
      <c r="T120" s="4">
        <f t="shared" si="20"/>
        <v>11730</v>
      </c>
      <c r="U120" s="7">
        <v>250000</v>
      </c>
      <c r="V120" s="7">
        <v>250000</v>
      </c>
      <c r="W120" s="7">
        <v>248000</v>
      </c>
      <c r="X120" s="2">
        <f t="shared" si="31"/>
        <v>0.992</v>
      </c>
      <c r="Y120" s="2">
        <f t="shared" si="32"/>
        <v>0.992</v>
      </c>
      <c r="Z120" s="7">
        <f t="shared" si="33"/>
        <v>13400</v>
      </c>
      <c r="AA120" s="3"/>
      <c r="AB120" s="7">
        <v>0</v>
      </c>
      <c r="AG120" s="9">
        <v>2053.13</v>
      </c>
      <c r="AH120" s="9">
        <f t="shared" si="24"/>
        <v>5.625013698630137</v>
      </c>
      <c r="AI120" s="9">
        <v>298.12572602739726</v>
      </c>
      <c r="AJ120" s="9">
        <f t="shared" si="34"/>
        <v>1736</v>
      </c>
      <c r="AK120" s="9">
        <f t="shared" si="35"/>
        <v>163.16</v>
      </c>
      <c r="AL120" s="9">
        <f t="shared" si="27"/>
        <v>116.95025209</v>
      </c>
      <c r="AM120" s="7">
        <v>1300</v>
      </c>
      <c r="AN120" s="2">
        <v>0.025</v>
      </c>
      <c r="AO120" s="4">
        <f t="shared" si="28"/>
        <v>6200</v>
      </c>
      <c r="AP120" s="4">
        <f t="shared" si="36"/>
        <v>15315.764021882605</v>
      </c>
      <c r="AQ120" s="4">
        <f t="shared" si="37"/>
        <v>9814.235978117398</v>
      </c>
      <c r="AR120" t="s">
        <v>764</v>
      </c>
    </row>
    <row r="121" spans="1:44" ht="15">
      <c r="A121">
        <v>1182823</v>
      </c>
      <c r="B121" t="s">
        <v>21</v>
      </c>
      <c r="C121" t="s">
        <v>1278</v>
      </c>
      <c r="D121" t="s">
        <v>27</v>
      </c>
      <c r="E121" t="s">
        <v>193</v>
      </c>
      <c r="F121" t="s">
        <v>22</v>
      </c>
      <c r="G121">
        <v>1624</v>
      </c>
      <c r="H121">
        <v>2018</v>
      </c>
      <c r="I121">
        <v>3</v>
      </c>
      <c r="J121">
        <v>2</v>
      </c>
      <c r="K121">
        <v>2</v>
      </c>
      <c r="L121">
        <v>0</v>
      </c>
      <c r="M121" s="5">
        <v>44749</v>
      </c>
      <c r="N121" s="1">
        <v>44767</v>
      </c>
      <c r="O121" s="1">
        <v>44923</v>
      </c>
      <c r="P121" s="3">
        <f t="shared" si="19"/>
        <v>18</v>
      </c>
      <c r="Q121" s="3">
        <v>174</v>
      </c>
      <c r="R121">
        <v>128</v>
      </c>
      <c r="S121" s="8">
        <v>316900</v>
      </c>
      <c r="T121" s="4">
        <f t="shared" si="20"/>
        <v>15845</v>
      </c>
      <c r="U121" s="7">
        <v>376000</v>
      </c>
      <c r="V121" s="7">
        <v>346000</v>
      </c>
      <c r="W121" s="7">
        <v>340000</v>
      </c>
      <c r="X121" s="2">
        <f t="shared" si="31"/>
        <v>0.9042553191489362</v>
      </c>
      <c r="Y121" s="2">
        <f t="shared" si="32"/>
        <v>0.9826589595375722</v>
      </c>
      <c r="Z121" s="7">
        <f t="shared" si="33"/>
        <v>23100</v>
      </c>
      <c r="AA121" s="3"/>
      <c r="AB121" s="7">
        <v>495</v>
      </c>
      <c r="AC121" t="s">
        <v>23</v>
      </c>
      <c r="AD121" s="4">
        <v>1.356164383561644</v>
      </c>
      <c r="AE121" s="4">
        <v>173.58904109589042</v>
      </c>
      <c r="AG121" s="9">
        <v>2248.83</v>
      </c>
      <c r="AH121" s="9">
        <f t="shared" si="24"/>
        <v>6.161178082191781</v>
      </c>
      <c r="AI121" s="9">
        <v>1072.0449863013698</v>
      </c>
      <c r="AJ121" s="9">
        <f t="shared" si="34"/>
        <v>2380</v>
      </c>
      <c r="AK121" s="9">
        <f t="shared" si="35"/>
        <v>222.23999999999998</v>
      </c>
      <c r="AL121" s="9">
        <f t="shared" si="27"/>
        <v>383.94988422</v>
      </c>
      <c r="AM121" s="7">
        <v>10650</v>
      </c>
      <c r="AN121" s="2">
        <v>0.025</v>
      </c>
      <c r="AO121" s="4">
        <f t="shared" si="28"/>
        <v>8500</v>
      </c>
      <c r="AP121" s="4">
        <f t="shared" si="36"/>
        <v>15563.176088382745</v>
      </c>
      <c r="AQ121" s="4">
        <f t="shared" si="37"/>
        <v>23381.82391161726</v>
      </c>
      <c r="AR121" t="s">
        <v>738</v>
      </c>
    </row>
    <row r="122" spans="1:44" ht="15">
      <c r="A122">
        <v>1196478</v>
      </c>
      <c r="B122" t="s">
        <v>21</v>
      </c>
      <c r="C122" t="s">
        <v>1173</v>
      </c>
      <c r="D122" t="s">
        <v>27</v>
      </c>
      <c r="E122" t="s">
        <v>784</v>
      </c>
      <c r="F122" t="s">
        <v>60</v>
      </c>
      <c r="G122">
        <v>1000</v>
      </c>
      <c r="H122">
        <v>1985</v>
      </c>
      <c r="I122">
        <v>2</v>
      </c>
      <c r="J122">
        <v>2</v>
      </c>
      <c r="K122">
        <v>2</v>
      </c>
      <c r="L122">
        <v>0</v>
      </c>
      <c r="M122" s="5">
        <v>44845</v>
      </c>
      <c r="N122" s="1">
        <v>44851</v>
      </c>
      <c r="O122" s="1">
        <v>44943</v>
      </c>
      <c r="P122" s="3">
        <f t="shared" si="19"/>
        <v>6</v>
      </c>
      <c r="Q122" s="3">
        <v>98</v>
      </c>
      <c r="R122">
        <v>77</v>
      </c>
      <c r="S122" s="8">
        <v>158300</v>
      </c>
      <c r="T122" s="4">
        <f t="shared" si="20"/>
        <v>7915</v>
      </c>
      <c r="U122" s="7">
        <v>190000</v>
      </c>
      <c r="V122" s="7">
        <v>187000</v>
      </c>
      <c r="W122" s="7">
        <v>175000</v>
      </c>
      <c r="X122" s="2">
        <f t="shared" si="31"/>
        <v>0.9210526315789473</v>
      </c>
      <c r="Y122" s="2">
        <f t="shared" si="32"/>
        <v>0.9358288770053476</v>
      </c>
      <c r="Z122" s="7">
        <f t="shared" si="33"/>
        <v>16700</v>
      </c>
      <c r="AA122" s="3"/>
      <c r="AB122" s="7">
        <v>240</v>
      </c>
      <c r="AC122" t="s">
        <v>1420</v>
      </c>
      <c r="AD122" s="4">
        <v>8</v>
      </c>
      <c r="AE122" s="4">
        <v>616</v>
      </c>
      <c r="AG122" s="9">
        <v>1949.66</v>
      </c>
      <c r="AH122" s="9">
        <f t="shared" si="24"/>
        <v>5.341534246575343</v>
      </c>
      <c r="AI122" s="9">
        <v>523.4703561643836</v>
      </c>
      <c r="AJ122" s="9">
        <f t="shared" si="34"/>
        <v>1225</v>
      </c>
      <c r="AK122" s="9">
        <f t="shared" si="35"/>
        <v>120.68</v>
      </c>
      <c r="AL122" s="9">
        <f t="shared" si="27"/>
        <v>216.24763594</v>
      </c>
      <c r="AM122" s="7">
        <v>1900</v>
      </c>
      <c r="AN122" s="2">
        <v>0.025</v>
      </c>
      <c r="AO122" s="4">
        <f t="shared" si="28"/>
        <v>4375</v>
      </c>
      <c r="AP122" s="4">
        <f t="shared" si="36"/>
        <v>15638.602007895617</v>
      </c>
      <c r="AQ122" s="4">
        <f t="shared" si="37"/>
        <v>8976.397992104383</v>
      </c>
      <c r="AR122" t="s">
        <v>785</v>
      </c>
    </row>
    <row r="123" spans="1:44" ht="15">
      <c r="A123">
        <v>1195646</v>
      </c>
      <c r="B123" t="s">
        <v>21</v>
      </c>
      <c r="C123" t="s">
        <v>1242</v>
      </c>
      <c r="D123" t="s">
        <v>27</v>
      </c>
      <c r="E123" t="s">
        <v>143</v>
      </c>
      <c r="F123" t="s">
        <v>22</v>
      </c>
      <c r="G123">
        <v>1848</v>
      </c>
      <c r="H123">
        <v>1995</v>
      </c>
      <c r="I123">
        <v>3</v>
      </c>
      <c r="J123">
        <v>2</v>
      </c>
      <c r="K123">
        <v>2</v>
      </c>
      <c r="L123">
        <v>0</v>
      </c>
      <c r="M123" s="5">
        <v>44813</v>
      </c>
      <c r="N123" s="1">
        <v>44846</v>
      </c>
      <c r="O123" s="1">
        <v>44959</v>
      </c>
      <c r="P123" s="3">
        <f t="shared" si="19"/>
        <v>33</v>
      </c>
      <c r="Q123" s="3">
        <v>146</v>
      </c>
      <c r="R123">
        <v>86</v>
      </c>
      <c r="S123" s="8">
        <v>281300</v>
      </c>
      <c r="T123" s="4">
        <f t="shared" si="20"/>
        <v>14065</v>
      </c>
      <c r="U123" s="7">
        <v>311000</v>
      </c>
      <c r="V123" s="7">
        <v>304000</v>
      </c>
      <c r="W123" s="7">
        <v>304000</v>
      </c>
      <c r="X123" s="2">
        <f t="shared" si="31"/>
        <v>0.977491961414791</v>
      </c>
      <c r="Y123" s="2">
        <f t="shared" si="32"/>
        <v>1</v>
      </c>
      <c r="Z123" s="7">
        <f t="shared" si="33"/>
        <v>22700</v>
      </c>
      <c r="AA123" s="3"/>
      <c r="AB123" s="7">
        <v>150</v>
      </c>
      <c r="AC123" t="s">
        <v>23</v>
      </c>
      <c r="AD123" s="4">
        <v>0.410958904109589</v>
      </c>
      <c r="AE123" s="4">
        <v>35.342465753424655</v>
      </c>
      <c r="AG123" s="9">
        <v>2275.06</v>
      </c>
      <c r="AH123" s="9">
        <f t="shared" si="24"/>
        <v>6.233041095890411</v>
      </c>
      <c r="AI123" s="9">
        <v>910.024</v>
      </c>
      <c r="AJ123" s="9">
        <f t="shared" si="34"/>
        <v>2128</v>
      </c>
      <c r="AK123" s="9">
        <f t="shared" si="35"/>
        <v>200.48000000000002</v>
      </c>
      <c r="AL123" s="9">
        <f t="shared" si="27"/>
        <v>322.16484538</v>
      </c>
      <c r="AM123" s="7">
        <v>9800</v>
      </c>
      <c r="AN123" s="2">
        <v>0.025</v>
      </c>
      <c r="AO123" s="4">
        <f t="shared" si="28"/>
        <v>7600</v>
      </c>
      <c r="AP123" s="4">
        <f t="shared" si="36"/>
        <v>15768.988688866571</v>
      </c>
      <c r="AQ123" s="4">
        <f t="shared" si="37"/>
        <v>20996.011311133425</v>
      </c>
      <c r="AR123" t="s">
        <v>144</v>
      </c>
    </row>
    <row r="124" spans="1:44" ht="15">
      <c r="A124">
        <v>1186374</v>
      </c>
      <c r="B124" t="s">
        <v>21</v>
      </c>
      <c r="C124" t="s">
        <v>1383</v>
      </c>
      <c r="D124" t="s">
        <v>159</v>
      </c>
      <c r="E124" t="s">
        <v>186</v>
      </c>
      <c r="F124" t="s">
        <v>22</v>
      </c>
      <c r="G124">
        <v>2380</v>
      </c>
      <c r="H124">
        <v>2013</v>
      </c>
      <c r="I124">
        <v>4</v>
      </c>
      <c r="J124">
        <v>3</v>
      </c>
      <c r="K124">
        <v>2</v>
      </c>
      <c r="L124">
        <v>1</v>
      </c>
      <c r="M124" s="5">
        <v>44771</v>
      </c>
      <c r="N124" s="1">
        <v>44785</v>
      </c>
      <c r="O124" s="1">
        <v>44980</v>
      </c>
      <c r="P124" s="3">
        <f t="shared" si="19"/>
        <v>14</v>
      </c>
      <c r="Q124" s="3">
        <v>209</v>
      </c>
      <c r="R124">
        <v>164</v>
      </c>
      <c r="S124" s="8">
        <v>389500</v>
      </c>
      <c r="T124" s="4">
        <f t="shared" si="20"/>
        <v>19475</v>
      </c>
      <c r="U124" s="7">
        <v>460000</v>
      </c>
      <c r="V124" s="7">
        <v>417000</v>
      </c>
      <c r="W124" s="7">
        <v>403000</v>
      </c>
      <c r="X124" s="2">
        <f t="shared" si="31"/>
        <v>0.8760869565217392</v>
      </c>
      <c r="Y124" s="2">
        <f t="shared" si="32"/>
        <v>0.9664268585131894</v>
      </c>
      <c r="Z124" s="7">
        <f t="shared" si="33"/>
        <v>13500</v>
      </c>
      <c r="AA124" s="3"/>
      <c r="AB124" s="7">
        <v>271</v>
      </c>
      <c r="AC124" t="s">
        <v>154</v>
      </c>
      <c r="AD124" s="4">
        <v>1.5055555555555555</v>
      </c>
      <c r="AE124" s="4">
        <v>246.9111111111111</v>
      </c>
      <c r="AG124" s="9">
        <v>2318.79</v>
      </c>
      <c r="AH124" s="9">
        <f t="shared" si="24"/>
        <v>6.352849315068493</v>
      </c>
      <c r="AI124" s="9">
        <v>1327.745506849315</v>
      </c>
      <c r="AJ124" s="9">
        <f t="shared" si="34"/>
        <v>2821</v>
      </c>
      <c r="AK124" s="9">
        <f t="shared" si="35"/>
        <v>256.2</v>
      </c>
      <c r="AL124" s="9">
        <f t="shared" si="27"/>
        <v>461.18118277</v>
      </c>
      <c r="AM124" s="7">
        <v>1500</v>
      </c>
      <c r="AN124" s="2">
        <v>0.025</v>
      </c>
      <c r="AO124" s="4">
        <f t="shared" si="28"/>
        <v>10075</v>
      </c>
      <c r="AP124" s="4">
        <f t="shared" si="36"/>
        <v>16286.962199269572</v>
      </c>
      <c r="AQ124" s="4">
        <f t="shared" si="37"/>
        <v>16688.037800730424</v>
      </c>
      <c r="AR124" t="s">
        <v>187</v>
      </c>
    </row>
    <row r="125" spans="1:44" ht="15">
      <c r="A125">
        <v>1200958</v>
      </c>
      <c r="B125" t="s">
        <v>21</v>
      </c>
      <c r="C125" t="s">
        <v>1036</v>
      </c>
      <c r="D125" t="s">
        <v>27</v>
      </c>
      <c r="E125" t="s">
        <v>782</v>
      </c>
      <c r="F125" t="s">
        <v>32</v>
      </c>
      <c r="G125">
        <v>1326</v>
      </c>
      <c r="H125">
        <v>1984</v>
      </c>
      <c r="I125">
        <v>2</v>
      </c>
      <c r="J125">
        <v>3</v>
      </c>
      <c r="K125">
        <v>2</v>
      </c>
      <c r="L125">
        <v>1</v>
      </c>
      <c r="M125" s="5">
        <v>44872</v>
      </c>
      <c r="N125" s="1">
        <v>44881</v>
      </c>
      <c r="O125" s="1">
        <v>44943</v>
      </c>
      <c r="P125" s="3">
        <f t="shared" si="19"/>
        <v>9</v>
      </c>
      <c r="Q125" s="3">
        <v>71</v>
      </c>
      <c r="R125">
        <v>30</v>
      </c>
      <c r="S125" s="8">
        <v>195700</v>
      </c>
      <c r="T125" s="4">
        <f t="shared" si="20"/>
        <v>9785</v>
      </c>
      <c r="U125" s="7">
        <v>240000</v>
      </c>
      <c r="V125" s="7">
        <v>233000</v>
      </c>
      <c r="W125" s="7">
        <v>217000</v>
      </c>
      <c r="X125" s="2">
        <f t="shared" si="31"/>
        <v>0.9041666666666667</v>
      </c>
      <c r="Y125" s="2">
        <f t="shared" si="32"/>
        <v>0.9313304721030042</v>
      </c>
      <c r="Z125" s="7">
        <f t="shared" si="33"/>
        <v>21300</v>
      </c>
      <c r="AA125" s="3"/>
      <c r="AB125" s="7">
        <v>0</v>
      </c>
      <c r="AG125" s="9">
        <v>2294.56</v>
      </c>
      <c r="AH125" s="9">
        <f t="shared" si="24"/>
        <v>6.2864657534246575</v>
      </c>
      <c r="AI125" s="9">
        <v>446.3390684931507</v>
      </c>
      <c r="AJ125" s="9">
        <f t="shared" si="34"/>
        <v>1519</v>
      </c>
      <c r="AK125" s="9">
        <f t="shared" si="35"/>
        <v>147.72</v>
      </c>
      <c r="AL125" s="9">
        <f t="shared" si="27"/>
        <v>156.66920563</v>
      </c>
      <c r="AM125" s="7">
        <v>6500</v>
      </c>
      <c r="AN125" s="2">
        <v>0.025</v>
      </c>
      <c r="AO125" s="4">
        <f t="shared" si="28"/>
        <v>5425</v>
      </c>
      <c r="AP125" s="4">
        <f t="shared" si="36"/>
        <v>16890.271725876846</v>
      </c>
      <c r="AQ125" s="4">
        <f t="shared" si="37"/>
        <v>14194.72827412315</v>
      </c>
      <c r="AR125" t="s">
        <v>783</v>
      </c>
    </row>
    <row r="126" spans="1:44" ht="15">
      <c r="A126">
        <v>1191264</v>
      </c>
      <c r="B126" t="s">
        <v>21</v>
      </c>
      <c r="C126" t="s">
        <v>1006</v>
      </c>
      <c r="D126" t="s">
        <v>27</v>
      </c>
      <c r="E126" t="s">
        <v>713</v>
      </c>
      <c r="F126" t="s">
        <v>22</v>
      </c>
      <c r="G126">
        <v>2235</v>
      </c>
      <c r="H126">
        <v>2015</v>
      </c>
      <c r="I126">
        <v>4</v>
      </c>
      <c r="J126">
        <v>2</v>
      </c>
      <c r="K126">
        <v>2</v>
      </c>
      <c r="L126">
        <v>0</v>
      </c>
      <c r="M126" s="5">
        <v>44775</v>
      </c>
      <c r="N126" s="1">
        <v>44816</v>
      </c>
      <c r="O126" s="1">
        <v>44914</v>
      </c>
      <c r="P126" s="3">
        <f t="shared" si="19"/>
        <v>41</v>
      </c>
      <c r="Q126" s="3">
        <v>139</v>
      </c>
      <c r="R126">
        <v>61</v>
      </c>
      <c r="S126" s="8">
        <v>353900</v>
      </c>
      <c r="T126" s="4">
        <f t="shared" si="20"/>
        <v>17695</v>
      </c>
      <c r="U126" s="7">
        <v>420000</v>
      </c>
      <c r="V126" s="7">
        <v>384000</v>
      </c>
      <c r="W126" s="7">
        <v>375000</v>
      </c>
      <c r="X126" s="2">
        <f t="shared" si="31"/>
        <v>0.8928571428571429</v>
      </c>
      <c r="Y126" s="2">
        <f t="shared" si="32"/>
        <v>0.9765625</v>
      </c>
      <c r="Z126" s="7">
        <f t="shared" si="33"/>
        <v>21100</v>
      </c>
      <c r="AA126" s="3"/>
      <c r="AB126" s="7">
        <v>75</v>
      </c>
      <c r="AC126" t="s">
        <v>23</v>
      </c>
      <c r="AD126" s="4">
        <v>0.2054794520547945</v>
      </c>
      <c r="AE126" s="4">
        <v>12.534246575342465</v>
      </c>
      <c r="AG126" s="9">
        <v>5056.55</v>
      </c>
      <c r="AH126" s="9">
        <f t="shared" si="24"/>
        <v>13.853561643835617</v>
      </c>
      <c r="AI126" s="9">
        <v>1925.6450684931508</v>
      </c>
      <c r="AJ126" s="9">
        <f t="shared" si="34"/>
        <v>2625</v>
      </c>
      <c r="AK126" s="9">
        <f t="shared" si="35"/>
        <v>242.43999999999997</v>
      </c>
      <c r="AL126" s="9">
        <f t="shared" si="27"/>
        <v>306.71858567</v>
      </c>
      <c r="AM126" s="7">
        <v>5500</v>
      </c>
      <c r="AN126" s="2">
        <v>0.025</v>
      </c>
      <c r="AO126" s="4">
        <f t="shared" si="28"/>
        <v>9375</v>
      </c>
      <c r="AP126" s="4">
        <f t="shared" si="36"/>
        <v>18807.662099261506</v>
      </c>
      <c r="AQ126" s="4">
        <f t="shared" si="37"/>
        <v>19987.337900738494</v>
      </c>
      <c r="AR126" t="s">
        <v>714</v>
      </c>
    </row>
    <row r="127" spans="1:44" ht="15">
      <c r="A127">
        <v>1172501</v>
      </c>
      <c r="B127" t="s">
        <v>21</v>
      </c>
      <c r="C127" t="s">
        <v>926</v>
      </c>
      <c r="D127" t="s">
        <v>27</v>
      </c>
      <c r="E127" t="s">
        <v>706</v>
      </c>
      <c r="F127" t="s">
        <v>22</v>
      </c>
      <c r="G127">
        <v>1232</v>
      </c>
      <c r="H127">
        <v>1955</v>
      </c>
      <c r="I127">
        <v>3</v>
      </c>
      <c r="J127">
        <v>2</v>
      </c>
      <c r="K127">
        <v>1</v>
      </c>
      <c r="L127">
        <v>1</v>
      </c>
      <c r="M127" s="5">
        <v>44694</v>
      </c>
      <c r="N127" s="1">
        <v>44713</v>
      </c>
      <c r="O127" s="1">
        <v>44911</v>
      </c>
      <c r="P127" s="3">
        <f t="shared" si="19"/>
        <v>19</v>
      </c>
      <c r="Q127" s="3">
        <v>217</v>
      </c>
      <c r="R127">
        <v>10</v>
      </c>
      <c r="S127" s="7">
        <v>187000</v>
      </c>
      <c r="T127" s="4">
        <f t="shared" si="20"/>
        <v>9350</v>
      </c>
      <c r="U127" s="7">
        <v>206000</v>
      </c>
      <c r="V127" s="7">
        <v>206000</v>
      </c>
      <c r="W127" s="7">
        <v>208000</v>
      </c>
      <c r="X127" s="2">
        <f t="shared" si="31"/>
        <v>1.0097087378640777</v>
      </c>
      <c r="Y127" s="2">
        <f t="shared" si="32"/>
        <v>1.0097087378640777</v>
      </c>
      <c r="Z127" s="7">
        <f t="shared" si="33"/>
        <v>21000</v>
      </c>
      <c r="AA127" s="3"/>
      <c r="AB127" s="7">
        <v>0</v>
      </c>
      <c r="AG127" s="9">
        <v>2118.85</v>
      </c>
      <c r="AH127" s="9">
        <f t="shared" si="24"/>
        <v>5.805068493150685</v>
      </c>
      <c r="AI127" s="9">
        <v>1259.6998630136986</v>
      </c>
      <c r="AJ127" s="9">
        <f t="shared" si="34"/>
        <v>1456</v>
      </c>
      <c r="AK127" s="9">
        <f t="shared" si="35"/>
        <v>142.20000000000002</v>
      </c>
      <c r="AL127" s="9">
        <f t="shared" si="27"/>
        <v>478.83405101</v>
      </c>
      <c r="AM127" s="7">
        <v>3000</v>
      </c>
      <c r="AN127" s="2">
        <v>0.025</v>
      </c>
      <c r="AO127" s="4">
        <f t="shared" si="28"/>
        <v>5200</v>
      </c>
      <c r="AP127" s="4">
        <f t="shared" si="36"/>
        <v>18813.266085976302</v>
      </c>
      <c r="AQ127" s="4">
        <f t="shared" si="37"/>
        <v>11536.733914023698</v>
      </c>
      <c r="AR127" t="s">
        <v>707</v>
      </c>
    </row>
    <row r="128" spans="1:44" ht="15">
      <c r="A128">
        <v>1197557</v>
      </c>
      <c r="B128" t="s">
        <v>21</v>
      </c>
      <c r="C128" t="s">
        <v>1068</v>
      </c>
      <c r="D128" t="s">
        <v>27</v>
      </c>
      <c r="E128" t="s">
        <v>176</v>
      </c>
      <c r="F128" t="s">
        <v>22</v>
      </c>
      <c r="G128">
        <v>1720</v>
      </c>
      <c r="H128">
        <v>2018</v>
      </c>
      <c r="I128">
        <v>4</v>
      </c>
      <c r="J128">
        <v>2</v>
      </c>
      <c r="K128">
        <v>2</v>
      </c>
      <c r="L128">
        <v>0</v>
      </c>
      <c r="M128" s="5">
        <v>44825</v>
      </c>
      <c r="N128" s="1">
        <v>44858</v>
      </c>
      <c r="O128" s="1">
        <v>44979</v>
      </c>
      <c r="P128" s="3">
        <f t="shared" si="19"/>
        <v>33</v>
      </c>
      <c r="Q128" s="3">
        <v>154</v>
      </c>
      <c r="R128">
        <v>88</v>
      </c>
      <c r="S128" s="8">
        <v>335300</v>
      </c>
      <c r="T128" s="4">
        <f t="shared" si="20"/>
        <v>16765</v>
      </c>
      <c r="U128" s="7">
        <v>385000</v>
      </c>
      <c r="V128" s="7">
        <v>361000</v>
      </c>
      <c r="W128" s="7">
        <v>361000</v>
      </c>
      <c r="X128" s="2">
        <f t="shared" si="31"/>
        <v>0.9376623376623376</v>
      </c>
      <c r="Y128" s="2">
        <f t="shared" si="32"/>
        <v>1</v>
      </c>
      <c r="Z128" s="7">
        <f t="shared" si="33"/>
        <v>25700</v>
      </c>
      <c r="AA128" s="3"/>
      <c r="AB128" s="7">
        <v>0</v>
      </c>
      <c r="AG128" s="9">
        <v>4089.76</v>
      </c>
      <c r="AH128" s="9">
        <f t="shared" si="24"/>
        <v>11.20482191780822</v>
      </c>
      <c r="AI128" s="9">
        <v>1725.5425753424659</v>
      </c>
      <c r="AJ128" s="9">
        <f t="shared" si="34"/>
        <v>2527</v>
      </c>
      <c r="AK128" s="9">
        <f t="shared" si="35"/>
        <v>235.88000000000002</v>
      </c>
      <c r="AL128" s="9">
        <f t="shared" si="27"/>
        <v>339.81771362</v>
      </c>
      <c r="AM128" s="7">
        <v>9493</v>
      </c>
      <c r="AN128" s="2">
        <v>0.025</v>
      </c>
      <c r="AO128" s="4">
        <f t="shared" si="28"/>
        <v>9025</v>
      </c>
      <c r="AP128" s="4">
        <f t="shared" si="36"/>
        <v>19118.759711037535</v>
      </c>
      <c r="AQ128" s="4">
        <f t="shared" si="37"/>
        <v>23346.240288962465</v>
      </c>
      <c r="AR128" t="s">
        <v>177</v>
      </c>
    </row>
    <row r="129" spans="1:44" ht="15">
      <c r="A129">
        <v>1193183</v>
      </c>
      <c r="B129" t="s">
        <v>21</v>
      </c>
      <c r="C129" t="s">
        <v>1362</v>
      </c>
      <c r="D129" t="s">
        <v>27</v>
      </c>
      <c r="E129" t="s">
        <v>849</v>
      </c>
      <c r="F129" t="s">
        <v>22</v>
      </c>
      <c r="G129">
        <v>1362</v>
      </c>
      <c r="H129">
        <v>1966</v>
      </c>
      <c r="I129">
        <v>3</v>
      </c>
      <c r="J129">
        <v>2</v>
      </c>
      <c r="K129">
        <v>1</v>
      </c>
      <c r="L129">
        <v>1</v>
      </c>
      <c r="M129" s="5">
        <v>44811</v>
      </c>
      <c r="N129" s="1">
        <v>44827</v>
      </c>
      <c r="O129" s="1">
        <v>44967</v>
      </c>
      <c r="P129" s="3">
        <f t="shared" si="19"/>
        <v>16</v>
      </c>
      <c r="Q129" s="3">
        <v>156</v>
      </c>
      <c r="R129">
        <v>72</v>
      </c>
      <c r="S129" s="8">
        <v>196700</v>
      </c>
      <c r="T129" s="4">
        <f t="shared" si="20"/>
        <v>9835</v>
      </c>
      <c r="U129" s="7">
        <v>237000</v>
      </c>
      <c r="V129" s="7">
        <v>233000</v>
      </c>
      <c r="W129" s="7">
        <v>227000</v>
      </c>
      <c r="X129" s="2">
        <f t="shared" si="31"/>
        <v>0.9578059071729957</v>
      </c>
      <c r="Y129" s="2">
        <f t="shared" si="32"/>
        <v>0.9742489270386266</v>
      </c>
      <c r="Z129" s="7">
        <f t="shared" si="33"/>
        <v>30300</v>
      </c>
      <c r="AA129" s="3"/>
      <c r="AB129" s="7">
        <v>0</v>
      </c>
      <c r="AG129" s="9">
        <v>2571.41</v>
      </c>
      <c r="AH129" s="9">
        <f t="shared" si="24"/>
        <v>7.044958904109588</v>
      </c>
      <c r="AI129" s="9">
        <v>1099.0135890410959</v>
      </c>
      <c r="AJ129" s="9">
        <f t="shared" si="34"/>
        <v>1589</v>
      </c>
      <c r="AK129" s="9">
        <f t="shared" si="35"/>
        <v>157.32</v>
      </c>
      <c r="AL129" s="9">
        <f t="shared" si="27"/>
        <v>344.23093068000003</v>
      </c>
      <c r="AM129" s="7">
        <v>10000</v>
      </c>
      <c r="AN129" s="2">
        <v>0.025</v>
      </c>
      <c r="AO129" s="4">
        <f t="shared" si="28"/>
        <v>5675</v>
      </c>
      <c r="AP129" s="4">
        <f t="shared" si="36"/>
        <v>21270.435480278902</v>
      </c>
      <c r="AQ129" s="4">
        <f t="shared" si="37"/>
        <v>18864.564519721098</v>
      </c>
      <c r="AR129" t="s">
        <v>850</v>
      </c>
    </row>
    <row r="130" spans="1:44" ht="15">
      <c r="A130">
        <v>1200318</v>
      </c>
      <c r="B130" t="s">
        <v>21</v>
      </c>
      <c r="C130" t="s">
        <v>1098</v>
      </c>
      <c r="D130" t="s">
        <v>147</v>
      </c>
      <c r="E130" t="s">
        <v>749</v>
      </c>
      <c r="F130" t="s">
        <v>22</v>
      </c>
      <c r="G130">
        <v>960</v>
      </c>
      <c r="H130">
        <v>1995</v>
      </c>
      <c r="I130">
        <v>2</v>
      </c>
      <c r="J130">
        <v>1</v>
      </c>
      <c r="K130">
        <v>1</v>
      </c>
      <c r="L130">
        <v>0</v>
      </c>
      <c r="M130" s="5">
        <v>44861</v>
      </c>
      <c r="N130" s="1">
        <v>44875</v>
      </c>
      <c r="O130" s="1">
        <v>44925</v>
      </c>
      <c r="P130" s="3">
        <f aca="true" t="shared" si="38" ref="P130:P193">N130-M130</f>
        <v>14</v>
      </c>
      <c r="Q130" s="3">
        <v>64</v>
      </c>
      <c r="R130">
        <v>15</v>
      </c>
      <c r="S130" s="8">
        <v>149700</v>
      </c>
      <c r="T130" s="4">
        <f aca="true" t="shared" si="39" ref="T130:T193">S130*5%</f>
        <v>7485</v>
      </c>
      <c r="U130" s="7">
        <v>180000</v>
      </c>
      <c r="V130" s="7">
        <v>180000</v>
      </c>
      <c r="W130" s="7">
        <v>171500</v>
      </c>
      <c r="X130" s="2">
        <f aca="true" t="shared" si="40" ref="X130:X161">W130/U130</f>
        <v>0.9527777777777777</v>
      </c>
      <c r="Y130" s="2">
        <f aca="true" t="shared" si="41" ref="Y130:Y161">W130/V130</f>
        <v>0.9527777777777777</v>
      </c>
      <c r="Z130" s="7">
        <f aca="true" t="shared" si="42" ref="Z130:Z161">W130-S130</f>
        <v>21800</v>
      </c>
      <c r="AA130" s="3"/>
      <c r="AB130" s="7">
        <v>0</v>
      </c>
      <c r="AG130" s="9">
        <v>0</v>
      </c>
      <c r="AH130" s="9">
        <f aca="true" t="shared" si="43" ref="AH130:AH193">AG130/365</f>
        <v>0</v>
      </c>
      <c r="AI130" s="9">
        <v>0</v>
      </c>
      <c r="AJ130" s="9">
        <f aca="true" t="shared" si="44" ref="AJ130:AJ161">0.007*W130</f>
        <v>1200.5</v>
      </c>
      <c r="AK130" s="9">
        <f aca="true" t="shared" si="45" ref="AK130:AK161">((((100000/1000)*5.75)*60%)+((((S130-100000)/1000)*5)*60%)+(((W130-S130)/1000)*5))*0.2</f>
        <v>120.62</v>
      </c>
      <c r="AL130" s="9">
        <f aca="true" t="shared" si="46" ref="AL130:AL193">((5.5+(100*0.07171)+((100*71.68)/1000)+(100*0.00062)+(19.9*0.03)+(19.9*0.025641)+(19.9*0.1)+43.2)/30)*Q130</f>
        <v>141.22294592</v>
      </c>
      <c r="AM130" s="7">
        <v>1700</v>
      </c>
      <c r="AN130" s="2">
        <v>0.025</v>
      </c>
      <c r="AO130" s="4">
        <f aca="true" t="shared" si="47" ref="AO130:AO193">AN130*W130</f>
        <v>4287.5</v>
      </c>
      <c r="AP130" s="4">
        <f aca="true" t="shared" si="48" ref="AP130:AP161">(W130+T130)-S130-AE130-AF130-AI130-AJ130-AK130-AL130-AM130-AO130</f>
        <v>21835.157054080002</v>
      </c>
      <c r="AQ130" s="4">
        <f aca="true" t="shared" si="49" ref="AQ130:AQ161">AE130+AF130+AI130+AJ130+AK130+AL130+AM130+AO130</f>
        <v>7449.84294592</v>
      </c>
      <c r="AR130" t="s">
        <v>750</v>
      </c>
    </row>
    <row r="131" spans="1:44" ht="15">
      <c r="A131">
        <v>1202646</v>
      </c>
      <c r="B131" t="s">
        <v>21</v>
      </c>
      <c r="C131" t="s">
        <v>1114</v>
      </c>
      <c r="D131" t="s">
        <v>27</v>
      </c>
      <c r="E131" t="s">
        <v>134</v>
      </c>
      <c r="F131" t="s">
        <v>22</v>
      </c>
      <c r="G131">
        <v>1559</v>
      </c>
      <c r="H131">
        <v>1959</v>
      </c>
      <c r="I131">
        <v>3</v>
      </c>
      <c r="J131">
        <v>2</v>
      </c>
      <c r="K131">
        <v>2</v>
      </c>
      <c r="L131">
        <v>0</v>
      </c>
      <c r="M131" s="5">
        <v>44869</v>
      </c>
      <c r="N131" s="1">
        <v>44896</v>
      </c>
      <c r="O131" s="1">
        <v>44974</v>
      </c>
      <c r="P131" s="3">
        <f t="shared" si="38"/>
        <v>27</v>
      </c>
      <c r="Q131" s="3">
        <v>105</v>
      </c>
      <c r="R131">
        <v>47</v>
      </c>
      <c r="S131" s="8">
        <v>212100</v>
      </c>
      <c r="T131" s="4">
        <f t="shared" si="39"/>
        <v>10605</v>
      </c>
      <c r="U131" s="7">
        <v>275000</v>
      </c>
      <c r="V131" s="7">
        <v>257000</v>
      </c>
      <c r="W131" s="7">
        <v>245000</v>
      </c>
      <c r="X131" s="2">
        <f t="shared" si="40"/>
        <v>0.8909090909090909</v>
      </c>
      <c r="Y131" s="2">
        <f t="shared" si="41"/>
        <v>0.953307392996109</v>
      </c>
      <c r="Z131" s="7">
        <f t="shared" si="42"/>
        <v>32900</v>
      </c>
      <c r="AA131" s="3"/>
      <c r="AB131" s="7">
        <v>0</v>
      </c>
      <c r="AG131" s="9">
        <v>1059.14</v>
      </c>
      <c r="AH131" s="9">
        <f t="shared" si="43"/>
        <v>2.9017534246575347</v>
      </c>
      <c r="AI131" s="9">
        <v>304.68410958904116</v>
      </c>
      <c r="AJ131" s="9">
        <f t="shared" si="44"/>
        <v>1715</v>
      </c>
      <c r="AK131" s="9">
        <f t="shared" si="45"/>
        <v>169.16</v>
      </c>
      <c r="AL131" s="9">
        <f t="shared" si="46"/>
        <v>231.69389565</v>
      </c>
      <c r="AM131" s="7">
        <v>12600</v>
      </c>
      <c r="AN131" s="2">
        <v>0.025</v>
      </c>
      <c r="AO131" s="4">
        <f t="shared" si="47"/>
        <v>6125</v>
      </c>
      <c r="AP131" s="4">
        <f t="shared" si="48"/>
        <v>22359.461994760954</v>
      </c>
      <c r="AQ131" s="4">
        <f t="shared" si="49"/>
        <v>21145.53800523904</v>
      </c>
      <c r="AR131" t="s">
        <v>904</v>
      </c>
    </row>
    <row r="132" spans="1:44" ht="15">
      <c r="A132">
        <v>1200276</v>
      </c>
      <c r="B132" t="s">
        <v>21</v>
      </c>
      <c r="C132" t="s">
        <v>1110</v>
      </c>
      <c r="D132" t="s">
        <v>27</v>
      </c>
      <c r="E132" t="s">
        <v>863</v>
      </c>
      <c r="F132" t="s">
        <v>22</v>
      </c>
      <c r="G132">
        <v>1144</v>
      </c>
      <c r="H132">
        <v>1991</v>
      </c>
      <c r="I132">
        <v>3</v>
      </c>
      <c r="J132">
        <v>2</v>
      </c>
      <c r="K132">
        <v>2</v>
      </c>
      <c r="L132">
        <v>0</v>
      </c>
      <c r="M132" s="5">
        <v>44839</v>
      </c>
      <c r="N132" s="1">
        <v>44875</v>
      </c>
      <c r="O132" s="1">
        <v>44970</v>
      </c>
      <c r="P132" s="3">
        <f t="shared" si="38"/>
        <v>36</v>
      </c>
      <c r="Q132" s="3">
        <v>131</v>
      </c>
      <c r="R132">
        <v>56</v>
      </c>
      <c r="S132" s="8">
        <v>208700</v>
      </c>
      <c r="T132" s="4">
        <f t="shared" si="39"/>
        <v>10435</v>
      </c>
      <c r="U132" s="7">
        <v>235000</v>
      </c>
      <c r="V132" s="7">
        <v>235000</v>
      </c>
      <c r="W132" s="7">
        <v>230000</v>
      </c>
      <c r="X132" s="2">
        <f t="shared" si="40"/>
        <v>0.9787234042553191</v>
      </c>
      <c r="Y132" s="2">
        <f t="shared" si="41"/>
        <v>0.9787234042553191</v>
      </c>
      <c r="Z132" s="7">
        <f t="shared" si="42"/>
        <v>21300</v>
      </c>
      <c r="AA132" s="3"/>
      <c r="AB132" s="7">
        <v>0</v>
      </c>
      <c r="AG132" s="9">
        <v>898.87</v>
      </c>
      <c r="AH132" s="9">
        <f t="shared" si="43"/>
        <v>2.4626575342465755</v>
      </c>
      <c r="AI132" s="9">
        <v>322.6081369863014</v>
      </c>
      <c r="AJ132" s="9">
        <f t="shared" si="44"/>
        <v>1610</v>
      </c>
      <c r="AK132" s="9">
        <f t="shared" si="45"/>
        <v>155.51999999999998</v>
      </c>
      <c r="AL132" s="9">
        <f t="shared" si="46"/>
        <v>289.06571743</v>
      </c>
      <c r="AM132" s="7">
        <v>1050</v>
      </c>
      <c r="AN132" s="2">
        <v>0.025</v>
      </c>
      <c r="AO132" s="4">
        <f t="shared" si="47"/>
        <v>5750</v>
      </c>
      <c r="AP132" s="4">
        <f t="shared" si="48"/>
        <v>22557.806145583698</v>
      </c>
      <c r="AQ132" s="4">
        <f t="shared" si="49"/>
        <v>9177.193854416302</v>
      </c>
      <c r="AR132" t="s">
        <v>864</v>
      </c>
    </row>
    <row r="133" spans="1:44" ht="15">
      <c r="A133">
        <v>1195547</v>
      </c>
      <c r="B133" t="s">
        <v>21</v>
      </c>
      <c r="C133" t="s">
        <v>919</v>
      </c>
      <c r="D133" t="s">
        <v>27</v>
      </c>
      <c r="E133" t="s">
        <v>348</v>
      </c>
      <c r="F133" t="s">
        <v>22</v>
      </c>
      <c r="G133">
        <v>1062</v>
      </c>
      <c r="H133">
        <v>1963</v>
      </c>
      <c r="I133">
        <v>2</v>
      </c>
      <c r="J133">
        <v>2</v>
      </c>
      <c r="K133">
        <v>2</v>
      </c>
      <c r="L133">
        <v>0</v>
      </c>
      <c r="M133" s="5">
        <v>44812</v>
      </c>
      <c r="N133" s="1">
        <v>44845</v>
      </c>
      <c r="O133" s="1">
        <v>44979</v>
      </c>
      <c r="P133" s="3">
        <f t="shared" si="38"/>
        <v>33</v>
      </c>
      <c r="Q133" s="3">
        <v>167</v>
      </c>
      <c r="R133">
        <v>115</v>
      </c>
      <c r="S133" s="8">
        <v>201600</v>
      </c>
      <c r="T133" s="4">
        <f t="shared" si="39"/>
        <v>10080</v>
      </c>
      <c r="U133" s="7">
        <v>255000</v>
      </c>
      <c r="V133" s="7">
        <v>233000</v>
      </c>
      <c r="W133" s="7">
        <v>225000</v>
      </c>
      <c r="X133" s="2">
        <f t="shared" si="40"/>
        <v>0.8823529411764706</v>
      </c>
      <c r="Y133" s="2">
        <f t="shared" si="41"/>
        <v>0.9656652360515021</v>
      </c>
      <c r="Z133" s="7">
        <f t="shared" si="42"/>
        <v>23400</v>
      </c>
      <c r="AA133" s="3"/>
      <c r="AB133" s="7">
        <v>0</v>
      </c>
      <c r="AG133" s="9">
        <v>1436.92</v>
      </c>
      <c r="AH133" s="9">
        <f t="shared" si="43"/>
        <v>3.9367671232876713</v>
      </c>
      <c r="AI133" s="9">
        <v>657.4401095890411</v>
      </c>
      <c r="AJ133" s="9">
        <f t="shared" si="44"/>
        <v>1575</v>
      </c>
      <c r="AK133" s="9">
        <f t="shared" si="45"/>
        <v>153.35999999999999</v>
      </c>
      <c r="AL133" s="9">
        <f t="shared" si="46"/>
        <v>368.50362451</v>
      </c>
      <c r="AM133" s="7">
        <v>2500</v>
      </c>
      <c r="AN133" s="2">
        <v>0.025</v>
      </c>
      <c r="AO133" s="4">
        <f t="shared" si="47"/>
        <v>5625</v>
      </c>
      <c r="AP133" s="4">
        <f t="shared" si="48"/>
        <v>22600.69626590096</v>
      </c>
      <c r="AQ133" s="4">
        <f t="shared" si="49"/>
        <v>10879.303734099041</v>
      </c>
      <c r="AR133" t="s">
        <v>349</v>
      </c>
    </row>
    <row r="134" spans="1:44" ht="15">
      <c r="A134">
        <v>1192134</v>
      </c>
      <c r="B134" t="s">
        <v>21</v>
      </c>
      <c r="C134" t="s">
        <v>1140</v>
      </c>
      <c r="D134" t="s">
        <v>27</v>
      </c>
      <c r="E134" t="s">
        <v>91</v>
      </c>
      <c r="F134" t="s">
        <v>22</v>
      </c>
      <c r="G134">
        <v>1707</v>
      </c>
      <c r="H134">
        <v>2001</v>
      </c>
      <c r="I134">
        <v>3</v>
      </c>
      <c r="J134">
        <v>2</v>
      </c>
      <c r="K134">
        <v>2</v>
      </c>
      <c r="L134">
        <v>0</v>
      </c>
      <c r="M134" s="5">
        <v>44810</v>
      </c>
      <c r="N134" s="1">
        <v>44820</v>
      </c>
      <c r="O134" s="1">
        <v>44946</v>
      </c>
      <c r="P134" s="3">
        <f t="shared" si="38"/>
        <v>10</v>
      </c>
      <c r="Q134" s="3">
        <v>136</v>
      </c>
      <c r="R134">
        <v>102</v>
      </c>
      <c r="S134" s="8">
        <v>289800</v>
      </c>
      <c r="T134" s="4">
        <f t="shared" si="39"/>
        <v>14490</v>
      </c>
      <c r="U134" s="7">
        <v>352000</v>
      </c>
      <c r="V134" s="7">
        <v>340000</v>
      </c>
      <c r="W134" s="7">
        <v>310000</v>
      </c>
      <c r="X134" s="2">
        <f t="shared" si="40"/>
        <v>0.8806818181818182</v>
      </c>
      <c r="Y134" s="2">
        <f t="shared" si="41"/>
        <v>0.9117647058823529</v>
      </c>
      <c r="Z134" s="7">
        <f t="shared" si="42"/>
        <v>20200</v>
      </c>
      <c r="AA134" s="3"/>
      <c r="AB134" s="7">
        <v>129</v>
      </c>
      <c r="AC134" t="s">
        <v>1421</v>
      </c>
      <c r="AD134" s="4">
        <v>1.075</v>
      </c>
      <c r="AE134" s="4">
        <v>109.64999999999999</v>
      </c>
      <c r="AG134" s="9">
        <v>2301.6</v>
      </c>
      <c r="AH134" s="9">
        <f t="shared" si="43"/>
        <v>6.305753424657534</v>
      </c>
      <c r="AI134" s="9">
        <v>857.5824657534247</v>
      </c>
      <c r="AJ134" s="9">
        <f t="shared" si="44"/>
        <v>2170</v>
      </c>
      <c r="AK134" s="9">
        <f t="shared" si="45"/>
        <v>203.08</v>
      </c>
      <c r="AL134" s="9">
        <f t="shared" si="46"/>
        <v>300.09876008</v>
      </c>
      <c r="AM134" s="7">
        <v>300</v>
      </c>
      <c r="AN134" s="2">
        <v>0.025</v>
      </c>
      <c r="AO134" s="4">
        <f t="shared" si="47"/>
        <v>7750</v>
      </c>
      <c r="AP134" s="4">
        <f t="shared" si="48"/>
        <v>22999.588774166572</v>
      </c>
      <c r="AQ134" s="4">
        <f t="shared" si="49"/>
        <v>11690.411225833424</v>
      </c>
      <c r="AR134" t="s">
        <v>802</v>
      </c>
    </row>
    <row r="135" spans="1:44" ht="15">
      <c r="A135">
        <v>1185677</v>
      </c>
      <c r="B135" t="s">
        <v>21</v>
      </c>
      <c r="C135" t="s">
        <v>1236</v>
      </c>
      <c r="D135" t="s">
        <v>27</v>
      </c>
      <c r="E135" t="s">
        <v>319</v>
      </c>
      <c r="F135" t="s">
        <v>32</v>
      </c>
      <c r="G135">
        <v>1020</v>
      </c>
      <c r="H135">
        <v>1984</v>
      </c>
      <c r="I135">
        <v>2</v>
      </c>
      <c r="J135">
        <v>2</v>
      </c>
      <c r="K135">
        <v>2</v>
      </c>
      <c r="L135">
        <v>0</v>
      </c>
      <c r="M135" s="5">
        <v>44761</v>
      </c>
      <c r="N135" s="1">
        <v>44782</v>
      </c>
      <c r="O135" s="1">
        <v>44970</v>
      </c>
      <c r="P135" s="3">
        <f t="shared" si="38"/>
        <v>21</v>
      </c>
      <c r="Q135" s="3">
        <v>209</v>
      </c>
      <c r="R135">
        <v>153</v>
      </c>
      <c r="S135" s="8">
        <v>149500</v>
      </c>
      <c r="T135" s="4">
        <f t="shared" si="39"/>
        <v>7475</v>
      </c>
      <c r="U135" s="7">
        <v>191000</v>
      </c>
      <c r="V135" s="7">
        <v>178000</v>
      </c>
      <c r="W135" s="7">
        <v>174000</v>
      </c>
      <c r="X135" s="2">
        <f t="shared" si="40"/>
        <v>0.9109947643979057</v>
      </c>
      <c r="Y135" s="2">
        <f t="shared" si="41"/>
        <v>0.9775280898876404</v>
      </c>
      <c r="Z135" s="7">
        <f t="shared" si="42"/>
        <v>24500</v>
      </c>
      <c r="AA135" s="3"/>
      <c r="AB135" s="7">
        <v>83</v>
      </c>
      <c r="AC135" t="s">
        <v>1420</v>
      </c>
      <c r="AD135" s="4">
        <v>2.7666666666666666</v>
      </c>
      <c r="AE135" s="4">
        <v>423.3</v>
      </c>
      <c r="AG135" s="9">
        <v>922.36</v>
      </c>
      <c r="AH135" s="9">
        <f t="shared" si="43"/>
        <v>2.527013698630137</v>
      </c>
      <c r="AI135" s="9">
        <v>528.1458630136987</v>
      </c>
      <c r="AJ135" s="9">
        <f t="shared" si="44"/>
        <v>1218</v>
      </c>
      <c r="AK135" s="9">
        <f t="shared" si="45"/>
        <v>123.2</v>
      </c>
      <c r="AL135" s="9">
        <f t="shared" si="46"/>
        <v>461.18118277</v>
      </c>
      <c r="AM135" s="7">
        <v>1200</v>
      </c>
      <c r="AN135" s="2">
        <v>0.025</v>
      </c>
      <c r="AO135" s="4">
        <f t="shared" si="47"/>
        <v>4350</v>
      </c>
      <c r="AP135" s="4">
        <f t="shared" si="48"/>
        <v>23671.1729542163</v>
      </c>
      <c r="AQ135" s="4">
        <f t="shared" si="49"/>
        <v>8303.827045783699</v>
      </c>
      <c r="AR135" t="s">
        <v>862</v>
      </c>
    </row>
    <row r="136" spans="1:44" ht="15">
      <c r="A136">
        <v>1191877</v>
      </c>
      <c r="B136" t="s">
        <v>21</v>
      </c>
      <c r="C136" t="s">
        <v>1352</v>
      </c>
      <c r="D136" t="s">
        <v>24</v>
      </c>
      <c r="E136" t="s">
        <v>25</v>
      </c>
      <c r="F136" t="s">
        <v>22</v>
      </c>
      <c r="G136">
        <v>1325</v>
      </c>
      <c r="H136">
        <v>1989</v>
      </c>
      <c r="I136">
        <v>3</v>
      </c>
      <c r="J136">
        <v>2</v>
      </c>
      <c r="K136">
        <v>2</v>
      </c>
      <c r="L136">
        <v>0</v>
      </c>
      <c r="M136" s="5">
        <v>44802</v>
      </c>
      <c r="N136" s="1">
        <v>44819</v>
      </c>
      <c r="O136" s="1">
        <v>44904</v>
      </c>
      <c r="P136" s="3">
        <f t="shared" si="38"/>
        <v>17</v>
      </c>
      <c r="Q136" s="3">
        <v>102</v>
      </c>
      <c r="R136">
        <v>39</v>
      </c>
      <c r="S136" s="8">
        <v>311500</v>
      </c>
      <c r="T136" s="4">
        <f t="shared" si="39"/>
        <v>15575</v>
      </c>
      <c r="U136" s="7">
        <v>345000</v>
      </c>
      <c r="V136" s="7">
        <v>345000</v>
      </c>
      <c r="W136" s="7">
        <v>335000</v>
      </c>
      <c r="X136" s="2">
        <f t="shared" si="40"/>
        <v>0.9710144927536232</v>
      </c>
      <c r="Y136" s="2">
        <f t="shared" si="41"/>
        <v>0.9710144927536232</v>
      </c>
      <c r="Z136" s="7">
        <f t="shared" si="42"/>
        <v>23500</v>
      </c>
      <c r="AA136" s="3"/>
      <c r="AB136" s="7">
        <v>0</v>
      </c>
      <c r="AG136" s="9">
        <v>2268.08</v>
      </c>
      <c r="AH136" s="9">
        <f t="shared" si="43"/>
        <v>6.213917808219178</v>
      </c>
      <c r="AI136" s="9">
        <v>633.8196164383562</v>
      </c>
      <c r="AJ136" s="9">
        <f t="shared" si="44"/>
        <v>2345</v>
      </c>
      <c r="AK136" s="9">
        <f t="shared" si="45"/>
        <v>219.4</v>
      </c>
      <c r="AL136" s="9">
        <f t="shared" si="46"/>
        <v>225.07407006</v>
      </c>
      <c r="AM136" s="7">
        <v>2500</v>
      </c>
      <c r="AN136" s="2">
        <v>0.025</v>
      </c>
      <c r="AO136" s="4">
        <f t="shared" si="47"/>
        <v>8375</v>
      </c>
      <c r="AP136" s="4">
        <f t="shared" si="48"/>
        <v>24776.706313501643</v>
      </c>
      <c r="AQ136" s="4">
        <f t="shared" si="49"/>
        <v>14298.293686498357</v>
      </c>
      <c r="AR136" t="s">
        <v>686</v>
      </c>
    </row>
    <row r="137" spans="1:44" ht="15">
      <c r="A137">
        <v>1203496</v>
      </c>
      <c r="B137" t="s">
        <v>21</v>
      </c>
      <c r="C137" t="s">
        <v>1107</v>
      </c>
      <c r="D137" t="s">
        <v>27</v>
      </c>
      <c r="E137" t="s">
        <v>841</v>
      </c>
      <c r="F137" t="s">
        <v>22</v>
      </c>
      <c r="G137">
        <v>1086</v>
      </c>
      <c r="H137">
        <v>1986</v>
      </c>
      <c r="I137">
        <v>2</v>
      </c>
      <c r="J137">
        <v>2</v>
      </c>
      <c r="K137">
        <v>2</v>
      </c>
      <c r="L137">
        <v>0</v>
      </c>
      <c r="M137" s="5">
        <v>44891</v>
      </c>
      <c r="N137" s="1">
        <v>44901</v>
      </c>
      <c r="O137" s="1">
        <v>44963</v>
      </c>
      <c r="P137" s="3">
        <f t="shared" si="38"/>
        <v>10</v>
      </c>
      <c r="Q137" s="3">
        <v>72</v>
      </c>
      <c r="R137">
        <v>35</v>
      </c>
      <c r="S137" s="8">
        <v>203900</v>
      </c>
      <c r="T137" s="4">
        <f t="shared" si="39"/>
        <v>10195</v>
      </c>
      <c r="U137" s="7">
        <v>237000</v>
      </c>
      <c r="V137" s="7">
        <v>237000</v>
      </c>
      <c r="W137" s="7">
        <v>237000</v>
      </c>
      <c r="X137" s="2">
        <f t="shared" si="40"/>
        <v>1</v>
      </c>
      <c r="Y137" s="2">
        <f t="shared" si="41"/>
        <v>1</v>
      </c>
      <c r="Z137" s="7">
        <f t="shared" si="42"/>
        <v>33100</v>
      </c>
      <c r="AA137" s="3"/>
      <c r="AB137" s="7">
        <v>0</v>
      </c>
      <c r="AG137" s="9">
        <v>1528.84</v>
      </c>
      <c r="AH137" s="9">
        <f t="shared" si="43"/>
        <v>4.1886027397260275</v>
      </c>
      <c r="AI137" s="9">
        <v>301.579397260274</v>
      </c>
      <c r="AJ137" s="9">
        <f t="shared" si="44"/>
        <v>1659</v>
      </c>
      <c r="AK137" s="9">
        <f t="shared" si="45"/>
        <v>164.44000000000003</v>
      </c>
      <c r="AL137" s="9">
        <f t="shared" si="46"/>
        <v>158.87581416</v>
      </c>
      <c r="AM137" s="7">
        <v>8540</v>
      </c>
      <c r="AN137" s="2">
        <v>0.03</v>
      </c>
      <c r="AO137" s="4">
        <f t="shared" si="47"/>
        <v>7110</v>
      </c>
      <c r="AP137" s="4">
        <f t="shared" si="48"/>
        <v>25361.104788579723</v>
      </c>
      <c r="AQ137" s="4">
        <f t="shared" si="49"/>
        <v>17933.895211420273</v>
      </c>
      <c r="AR137" t="s">
        <v>842</v>
      </c>
    </row>
    <row r="138" spans="1:44" ht="15">
      <c r="A138">
        <v>1193188</v>
      </c>
      <c r="B138" t="s">
        <v>21</v>
      </c>
      <c r="C138" t="s">
        <v>932</v>
      </c>
      <c r="D138" t="s">
        <v>129</v>
      </c>
      <c r="E138" t="s">
        <v>550</v>
      </c>
      <c r="F138" t="s">
        <v>22</v>
      </c>
      <c r="G138">
        <v>1700</v>
      </c>
      <c r="H138">
        <v>2008</v>
      </c>
      <c r="I138">
        <v>3</v>
      </c>
      <c r="J138">
        <v>2</v>
      </c>
      <c r="K138">
        <v>2</v>
      </c>
      <c r="L138">
        <v>0</v>
      </c>
      <c r="M138" s="5">
        <v>44813</v>
      </c>
      <c r="N138" s="1">
        <v>44827</v>
      </c>
      <c r="O138" s="1">
        <v>44946</v>
      </c>
      <c r="P138" s="3">
        <f t="shared" si="38"/>
        <v>14</v>
      </c>
      <c r="Q138" s="3">
        <v>133</v>
      </c>
      <c r="R138">
        <v>81</v>
      </c>
      <c r="S138" s="8">
        <v>352000</v>
      </c>
      <c r="T138" s="4">
        <f t="shared" si="39"/>
        <v>17600</v>
      </c>
      <c r="U138" s="7">
        <v>436000</v>
      </c>
      <c r="V138" s="7">
        <v>388000</v>
      </c>
      <c r="W138" s="7">
        <v>375000</v>
      </c>
      <c r="X138" s="2">
        <f t="shared" si="40"/>
        <v>0.8600917431192661</v>
      </c>
      <c r="Y138" s="2">
        <f t="shared" si="41"/>
        <v>0.9664948453608248</v>
      </c>
      <c r="Z138" s="7">
        <f t="shared" si="42"/>
        <v>23000</v>
      </c>
      <c r="AA138" s="3"/>
      <c r="AB138" s="7">
        <v>580</v>
      </c>
      <c r="AC138" t="s">
        <v>23</v>
      </c>
      <c r="AD138" s="4">
        <v>1.5890410958904109</v>
      </c>
      <c r="AE138" s="4">
        <v>128.71232876712327</v>
      </c>
      <c r="AG138" s="9">
        <v>2840.23</v>
      </c>
      <c r="AH138" s="9">
        <f t="shared" si="43"/>
        <v>7.781452054794521</v>
      </c>
      <c r="AI138" s="9">
        <v>1034.9331232876712</v>
      </c>
      <c r="AJ138" s="9">
        <f t="shared" si="44"/>
        <v>2625</v>
      </c>
      <c r="AK138" s="9">
        <f t="shared" si="45"/>
        <v>243.20000000000002</v>
      </c>
      <c r="AL138" s="9">
        <f t="shared" si="46"/>
        <v>293.47893449000003</v>
      </c>
      <c r="AM138" s="7">
        <v>800</v>
      </c>
      <c r="AN138" s="2">
        <v>0.025</v>
      </c>
      <c r="AO138" s="4">
        <f t="shared" si="47"/>
        <v>9375</v>
      </c>
      <c r="AP138" s="4">
        <f t="shared" si="48"/>
        <v>26099.675613455212</v>
      </c>
      <c r="AQ138" s="4">
        <f t="shared" si="49"/>
        <v>14500.324386544795</v>
      </c>
      <c r="AR138" t="s">
        <v>796</v>
      </c>
    </row>
    <row r="139" spans="1:44" ht="15">
      <c r="A139">
        <v>1197566</v>
      </c>
      <c r="B139" t="s">
        <v>21</v>
      </c>
      <c r="C139" t="s">
        <v>1364</v>
      </c>
      <c r="D139" t="s">
        <v>24</v>
      </c>
      <c r="E139" t="s">
        <v>905</v>
      </c>
      <c r="F139" t="s">
        <v>22</v>
      </c>
      <c r="G139">
        <v>1000</v>
      </c>
      <c r="H139">
        <v>1989</v>
      </c>
      <c r="I139">
        <v>3</v>
      </c>
      <c r="J139">
        <v>1</v>
      </c>
      <c r="K139">
        <v>1</v>
      </c>
      <c r="L139">
        <v>0</v>
      </c>
      <c r="M139" s="5">
        <v>44845</v>
      </c>
      <c r="N139" s="1">
        <v>44858</v>
      </c>
      <c r="O139" s="1">
        <v>44974</v>
      </c>
      <c r="P139" s="3">
        <f t="shared" si="38"/>
        <v>13</v>
      </c>
      <c r="Q139" s="3">
        <v>129</v>
      </c>
      <c r="R139">
        <v>65</v>
      </c>
      <c r="S139" s="8">
        <v>180800</v>
      </c>
      <c r="T139" s="4">
        <f t="shared" si="39"/>
        <v>9040</v>
      </c>
      <c r="U139" s="7">
        <v>221000</v>
      </c>
      <c r="V139" s="7">
        <v>214000</v>
      </c>
      <c r="W139" s="7">
        <v>206300</v>
      </c>
      <c r="X139" s="2">
        <f t="shared" si="40"/>
        <v>0.9334841628959276</v>
      </c>
      <c r="Y139" s="2">
        <f t="shared" si="41"/>
        <v>0.9640186915887851</v>
      </c>
      <c r="Z139" s="7">
        <f t="shared" si="42"/>
        <v>25500</v>
      </c>
      <c r="AA139" s="3"/>
      <c r="AB139" s="7">
        <v>0</v>
      </c>
      <c r="AG139" s="9">
        <v>2351.46</v>
      </c>
      <c r="AH139" s="9">
        <f t="shared" si="43"/>
        <v>6.442356164383562</v>
      </c>
      <c r="AI139" s="9">
        <v>831.0639452054795</v>
      </c>
      <c r="AJ139" s="9">
        <f t="shared" si="44"/>
        <v>1444.1000000000001</v>
      </c>
      <c r="AK139" s="9">
        <f t="shared" si="45"/>
        <v>142.98</v>
      </c>
      <c r="AL139" s="9">
        <f t="shared" si="46"/>
        <v>284.65250037</v>
      </c>
      <c r="AM139" s="7">
        <v>0</v>
      </c>
      <c r="AN139" s="2">
        <v>0.025</v>
      </c>
      <c r="AO139" s="4">
        <f t="shared" si="47"/>
        <v>5157.5</v>
      </c>
      <c r="AP139" s="4">
        <f t="shared" si="48"/>
        <v>26679.70355442452</v>
      </c>
      <c r="AQ139" s="4">
        <f t="shared" si="49"/>
        <v>7860.296445575479</v>
      </c>
      <c r="AR139" t="s">
        <v>906</v>
      </c>
    </row>
    <row r="140" spans="1:44" ht="15">
      <c r="A140">
        <v>1200241</v>
      </c>
      <c r="B140" t="s">
        <v>21</v>
      </c>
      <c r="C140" t="s">
        <v>1354</v>
      </c>
      <c r="D140" t="s">
        <v>27</v>
      </c>
      <c r="E140" t="s">
        <v>717</v>
      </c>
      <c r="F140" t="s">
        <v>22</v>
      </c>
      <c r="G140">
        <v>888</v>
      </c>
      <c r="H140">
        <v>1967</v>
      </c>
      <c r="I140">
        <v>3</v>
      </c>
      <c r="J140">
        <v>1</v>
      </c>
      <c r="K140">
        <v>1</v>
      </c>
      <c r="L140">
        <v>0</v>
      </c>
      <c r="M140" s="5">
        <v>44866</v>
      </c>
      <c r="N140" s="1">
        <v>44875</v>
      </c>
      <c r="O140" s="1">
        <v>44917</v>
      </c>
      <c r="P140" s="3">
        <f t="shared" si="38"/>
        <v>9</v>
      </c>
      <c r="Q140" s="3">
        <v>51</v>
      </c>
      <c r="R140">
        <v>7</v>
      </c>
      <c r="S140" s="8">
        <v>93200</v>
      </c>
      <c r="T140" s="4">
        <f t="shared" si="39"/>
        <v>4660</v>
      </c>
      <c r="U140" s="7">
        <v>120000</v>
      </c>
      <c r="V140" s="7">
        <v>120000</v>
      </c>
      <c r="W140" s="7">
        <v>120000</v>
      </c>
      <c r="X140" s="2">
        <f t="shared" si="40"/>
        <v>1</v>
      </c>
      <c r="Y140" s="2">
        <f t="shared" si="41"/>
        <v>1</v>
      </c>
      <c r="Z140" s="7">
        <f t="shared" si="42"/>
        <v>26800</v>
      </c>
      <c r="AA140" s="3"/>
      <c r="AB140" s="7">
        <v>0</v>
      </c>
      <c r="AG140" s="9">
        <v>944.71</v>
      </c>
      <c r="AH140" s="9">
        <f t="shared" si="43"/>
        <v>2.588246575342466</v>
      </c>
      <c r="AI140" s="9">
        <v>132.00057534246577</v>
      </c>
      <c r="AJ140" s="9">
        <f t="shared" si="44"/>
        <v>840</v>
      </c>
      <c r="AK140" s="9">
        <f t="shared" si="45"/>
        <v>91.72000000000001</v>
      </c>
      <c r="AL140" s="9">
        <f t="shared" si="46"/>
        <v>112.53703503</v>
      </c>
      <c r="AM140" s="7">
        <v>0</v>
      </c>
      <c r="AN140" s="2">
        <v>0.025</v>
      </c>
      <c r="AO140" s="4">
        <f t="shared" si="47"/>
        <v>3000</v>
      </c>
      <c r="AP140" s="4">
        <f t="shared" si="48"/>
        <v>27283.742389627532</v>
      </c>
      <c r="AQ140" s="4">
        <f t="shared" si="49"/>
        <v>4176.257610372466</v>
      </c>
      <c r="AR140" t="s">
        <v>718</v>
      </c>
    </row>
    <row r="141" spans="1:44" ht="15">
      <c r="A141">
        <v>1196694</v>
      </c>
      <c r="B141" t="s">
        <v>21</v>
      </c>
      <c r="C141" t="s">
        <v>1166</v>
      </c>
      <c r="D141" t="s">
        <v>27</v>
      </c>
      <c r="E141" t="s">
        <v>773</v>
      </c>
      <c r="F141" t="s">
        <v>32</v>
      </c>
      <c r="G141">
        <v>1532</v>
      </c>
      <c r="H141">
        <v>2010</v>
      </c>
      <c r="I141">
        <v>2</v>
      </c>
      <c r="J141">
        <v>3</v>
      </c>
      <c r="K141">
        <v>2</v>
      </c>
      <c r="L141">
        <v>1</v>
      </c>
      <c r="M141" s="5">
        <v>44847</v>
      </c>
      <c r="N141" s="1">
        <v>44852</v>
      </c>
      <c r="O141" s="1">
        <v>44938</v>
      </c>
      <c r="P141" s="3">
        <f t="shared" si="38"/>
        <v>5</v>
      </c>
      <c r="Q141" s="3">
        <v>91</v>
      </c>
      <c r="R141">
        <v>56</v>
      </c>
      <c r="S141" s="8">
        <v>265000</v>
      </c>
      <c r="T141" s="4">
        <f t="shared" si="39"/>
        <v>13250</v>
      </c>
      <c r="U141" s="7">
        <v>305000</v>
      </c>
      <c r="V141" s="7">
        <v>301000</v>
      </c>
      <c r="W141" s="7">
        <v>296000</v>
      </c>
      <c r="X141" s="2">
        <f t="shared" si="40"/>
        <v>0.9704918032786886</v>
      </c>
      <c r="Y141" s="2">
        <f t="shared" si="41"/>
        <v>0.9833887043189369</v>
      </c>
      <c r="Z141" s="7">
        <f t="shared" si="42"/>
        <v>31000</v>
      </c>
      <c r="AA141" s="3"/>
      <c r="AB141" s="7">
        <v>200</v>
      </c>
      <c r="AC141" t="s">
        <v>1420</v>
      </c>
      <c r="AD141" s="4">
        <v>6.666666666666667</v>
      </c>
      <c r="AE141" s="4">
        <v>373.33333333333337</v>
      </c>
      <c r="AG141" s="9">
        <v>3114.91</v>
      </c>
      <c r="AH141" s="9">
        <f t="shared" si="43"/>
        <v>8.533999999999999</v>
      </c>
      <c r="AI141" s="9">
        <v>776.5939999999999</v>
      </c>
      <c r="AJ141" s="9">
        <f t="shared" si="44"/>
        <v>2072</v>
      </c>
      <c r="AK141" s="9">
        <f t="shared" si="45"/>
        <v>199</v>
      </c>
      <c r="AL141" s="9">
        <f t="shared" si="46"/>
        <v>200.80137623</v>
      </c>
      <c r="AM141" s="7">
        <v>5650</v>
      </c>
      <c r="AN141" s="2">
        <v>0.025</v>
      </c>
      <c r="AO141" s="4">
        <f t="shared" si="47"/>
        <v>7400</v>
      </c>
      <c r="AP141" s="4">
        <f t="shared" si="48"/>
        <v>27578.271290436664</v>
      </c>
      <c r="AQ141" s="4">
        <f t="shared" si="49"/>
        <v>16671.728709563333</v>
      </c>
      <c r="AR141" t="s">
        <v>774</v>
      </c>
    </row>
    <row r="142" spans="1:44" ht="15">
      <c r="A142">
        <v>1196221</v>
      </c>
      <c r="B142" t="s">
        <v>21</v>
      </c>
      <c r="C142" t="s">
        <v>1199</v>
      </c>
      <c r="D142" t="s">
        <v>27</v>
      </c>
      <c r="E142" t="s">
        <v>406</v>
      </c>
      <c r="F142" t="s">
        <v>22</v>
      </c>
      <c r="G142">
        <v>2006</v>
      </c>
      <c r="H142">
        <v>2020</v>
      </c>
      <c r="I142">
        <v>4</v>
      </c>
      <c r="J142">
        <v>3</v>
      </c>
      <c r="K142">
        <v>3</v>
      </c>
      <c r="L142">
        <v>0</v>
      </c>
      <c r="M142" s="5">
        <v>44839</v>
      </c>
      <c r="N142" s="1">
        <v>44848</v>
      </c>
      <c r="O142" s="1">
        <v>44953</v>
      </c>
      <c r="P142" s="3">
        <f t="shared" si="38"/>
        <v>9</v>
      </c>
      <c r="Q142" s="3">
        <v>114</v>
      </c>
      <c r="R142">
        <v>74</v>
      </c>
      <c r="S142" s="8">
        <v>371900</v>
      </c>
      <c r="T142" s="4">
        <f t="shared" si="39"/>
        <v>18595</v>
      </c>
      <c r="U142" s="7">
        <v>430000</v>
      </c>
      <c r="V142" s="7">
        <v>418000</v>
      </c>
      <c r="W142" s="7">
        <v>400000</v>
      </c>
      <c r="X142" s="2">
        <f t="shared" si="40"/>
        <v>0.9302325581395349</v>
      </c>
      <c r="Y142" s="2">
        <f t="shared" si="41"/>
        <v>0.9569377990430622</v>
      </c>
      <c r="Z142" s="7">
        <f t="shared" si="42"/>
        <v>28100</v>
      </c>
      <c r="AA142" s="3"/>
      <c r="AB142" s="7">
        <v>600</v>
      </c>
      <c r="AC142" t="s">
        <v>23</v>
      </c>
      <c r="AD142" s="4">
        <v>1.643835616438356</v>
      </c>
      <c r="AE142" s="4">
        <v>121.64383561643835</v>
      </c>
      <c r="AG142" s="9">
        <v>211.8</v>
      </c>
      <c r="AH142" s="9">
        <f t="shared" si="43"/>
        <v>0.5802739726027397</v>
      </c>
      <c r="AI142" s="9">
        <v>66.15123287671233</v>
      </c>
      <c r="AJ142" s="9">
        <f t="shared" si="44"/>
        <v>2800</v>
      </c>
      <c r="AK142" s="9">
        <f t="shared" si="45"/>
        <v>260.23999999999995</v>
      </c>
      <c r="AL142" s="9">
        <f t="shared" si="46"/>
        <v>251.55337242</v>
      </c>
      <c r="AM142" s="7">
        <v>5000</v>
      </c>
      <c r="AN142" s="2">
        <v>0.025</v>
      </c>
      <c r="AO142" s="4">
        <f t="shared" si="47"/>
        <v>10000</v>
      </c>
      <c r="AP142" s="4">
        <f t="shared" si="48"/>
        <v>28195.411559086853</v>
      </c>
      <c r="AQ142" s="4">
        <f t="shared" si="49"/>
        <v>18499.58844091315</v>
      </c>
      <c r="AR142" t="s">
        <v>820</v>
      </c>
    </row>
    <row r="143" spans="1:44" ht="15">
      <c r="A143">
        <v>1190361</v>
      </c>
      <c r="B143" t="s">
        <v>21</v>
      </c>
      <c r="C143" t="s">
        <v>1285</v>
      </c>
      <c r="D143" t="s">
        <v>27</v>
      </c>
      <c r="E143" t="s">
        <v>93</v>
      </c>
      <c r="F143" t="s">
        <v>22</v>
      </c>
      <c r="G143">
        <v>2686</v>
      </c>
      <c r="H143">
        <v>1963</v>
      </c>
      <c r="I143">
        <v>4</v>
      </c>
      <c r="J143">
        <v>3</v>
      </c>
      <c r="K143">
        <v>3</v>
      </c>
      <c r="L143">
        <v>0</v>
      </c>
      <c r="M143" s="5">
        <v>44781</v>
      </c>
      <c r="N143" s="1">
        <v>44810</v>
      </c>
      <c r="O143" s="1">
        <v>44924</v>
      </c>
      <c r="P143" s="3">
        <f t="shared" si="38"/>
        <v>29</v>
      </c>
      <c r="Q143" s="3">
        <v>143</v>
      </c>
      <c r="R143">
        <v>90</v>
      </c>
      <c r="S143" s="8">
        <v>340800</v>
      </c>
      <c r="T143" s="4">
        <f t="shared" si="39"/>
        <v>17040</v>
      </c>
      <c r="U143" s="7">
        <v>400000</v>
      </c>
      <c r="V143" s="7">
        <v>380000</v>
      </c>
      <c r="W143" s="7">
        <v>365000</v>
      </c>
      <c r="X143" s="2">
        <f t="shared" si="40"/>
        <v>0.9125</v>
      </c>
      <c r="Y143" s="2">
        <f t="shared" si="41"/>
        <v>0.9605263157894737</v>
      </c>
      <c r="Z143" s="7">
        <f t="shared" si="42"/>
        <v>24200</v>
      </c>
      <c r="AA143" s="3"/>
      <c r="AB143" s="7">
        <v>0</v>
      </c>
      <c r="AG143" s="9">
        <v>1570.81</v>
      </c>
      <c r="AH143" s="9">
        <f t="shared" si="43"/>
        <v>4.30358904109589</v>
      </c>
      <c r="AI143" s="9">
        <v>615.4132328767123</v>
      </c>
      <c r="AJ143" s="9">
        <f t="shared" si="44"/>
        <v>2555</v>
      </c>
      <c r="AK143" s="9">
        <f t="shared" si="45"/>
        <v>237.68000000000004</v>
      </c>
      <c r="AL143" s="9">
        <f t="shared" si="46"/>
        <v>315.54501979</v>
      </c>
      <c r="AM143" s="7">
        <v>0</v>
      </c>
      <c r="AN143" s="2">
        <v>0.025</v>
      </c>
      <c r="AO143" s="4">
        <f t="shared" si="47"/>
        <v>9125</v>
      </c>
      <c r="AP143" s="4">
        <f t="shared" si="48"/>
        <v>28391.361747333285</v>
      </c>
      <c r="AQ143" s="4">
        <f t="shared" si="49"/>
        <v>12848.638252666711</v>
      </c>
      <c r="AR143" t="s">
        <v>140</v>
      </c>
    </row>
    <row r="144" spans="1:44" ht="15">
      <c r="A144">
        <v>1158362</v>
      </c>
      <c r="B144" t="s">
        <v>21</v>
      </c>
      <c r="C144" t="s">
        <v>1025</v>
      </c>
      <c r="D144" t="s">
        <v>27</v>
      </c>
      <c r="E144" t="s">
        <v>180</v>
      </c>
      <c r="F144" t="s">
        <v>22</v>
      </c>
      <c r="G144">
        <v>2027</v>
      </c>
      <c r="H144">
        <v>2004</v>
      </c>
      <c r="I144">
        <v>4</v>
      </c>
      <c r="J144">
        <v>2</v>
      </c>
      <c r="K144">
        <v>2</v>
      </c>
      <c r="L144">
        <v>0</v>
      </c>
      <c r="M144" s="5">
        <v>44587</v>
      </c>
      <c r="N144" s="1">
        <v>44635</v>
      </c>
      <c r="O144" s="1">
        <v>44953</v>
      </c>
      <c r="P144" s="3">
        <f t="shared" si="38"/>
        <v>48</v>
      </c>
      <c r="Q144" s="3">
        <v>366</v>
      </c>
      <c r="R144">
        <v>259</v>
      </c>
      <c r="S144" s="7">
        <v>286500</v>
      </c>
      <c r="T144" s="4">
        <f t="shared" si="39"/>
        <v>14325</v>
      </c>
      <c r="U144" s="7">
        <v>420000</v>
      </c>
      <c r="V144" s="7">
        <v>339000</v>
      </c>
      <c r="W144" s="7">
        <v>324000</v>
      </c>
      <c r="X144" s="2">
        <f t="shared" si="40"/>
        <v>0.7714285714285715</v>
      </c>
      <c r="Y144" s="2">
        <f t="shared" si="41"/>
        <v>0.9557522123893806</v>
      </c>
      <c r="Z144" s="7">
        <f t="shared" si="42"/>
        <v>37500</v>
      </c>
      <c r="AA144" s="3"/>
      <c r="AB144" s="7">
        <v>275</v>
      </c>
      <c r="AC144" t="s">
        <v>23</v>
      </c>
      <c r="AD144" s="4">
        <v>0.7534246575342466</v>
      </c>
      <c r="AE144" s="4">
        <v>195.13698630136986</v>
      </c>
      <c r="AG144" s="9">
        <v>4352.28</v>
      </c>
      <c r="AH144" s="9">
        <f t="shared" si="43"/>
        <v>11.924054794520547</v>
      </c>
      <c r="AI144" s="9">
        <v>4364.20405479452</v>
      </c>
      <c r="AJ144" s="9">
        <f t="shared" si="44"/>
        <v>2268</v>
      </c>
      <c r="AK144" s="9">
        <f t="shared" si="45"/>
        <v>218.4</v>
      </c>
      <c r="AL144" s="9">
        <f t="shared" si="46"/>
        <v>807.61872198</v>
      </c>
      <c r="AM144" s="7">
        <v>5000</v>
      </c>
      <c r="AN144" s="2">
        <v>0.0325</v>
      </c>
      <c r="AO144" s="4">
        <f t="shared" si="47"/>
        <v>10530</v>
      </c>
      <c r="AP144" s="4">
        <f t="shared" si="48"/>
        <v>28441.64023692411</v>
      </c>
      <c r="AQ144" s="4">
        <f t="shared" si="49"/>
        <v>23383.35976307589</v>
      </c>
      <c r="AR144" t="s">
        <v>813</v>
      </c>
    </row>
    <row r="145" spans="1:44" ht="15">
      <c r="A145">
        <v>1197975</v>
      </c>
      <c r="B145" t="s">
        <v>21</v>
      </c>
      <c r="C145" t="s">
        <v>1390</v>
      </c>
      <c r="D145" t="s">
        <v>24</v>
      </c>
      <c r="E145" t="s">
        <v>725</v>
      </c>
      <c r="F145" t="s">
        <v>22</v>
      </c>
      <c r="G145">
        <v>1746</v>
      </c>
      <c r="H145">
        <v>2004</v>
      </c>
      <c r="I145">
        <v>3</v>
      </c>
      <c r="J145">
        <v>2</v>
      </c>
      <c r="K145">
        <v>2</v>
      </c>
      <c r="L145">
        <v>0</v>
      </c>
      <c r="M145" s="5">
        <v>44846</v>
      </c>
      <c r="N145" s="1">
        <v>44860</v>
      </c>
      <c r="O145" s="1">
        <v>44917</v>
      </c>
      <c r="P145" s="3">
        <f t="shared" si="38"/>
        <v>14</v>
      </c>
      <c r="Q145" s="3">
        <v>71</v>
      </c>
      <c r="R145">
        <v>34</v>
      </c>
      <c r="S145" s="8">
        <v>298500</v>
      </c>
      <c r="T145" s="4">
        <f t="shared" si="39"/>
        <v>14925</v>
      </c>
      <c r="U145" s="7">
        <v>336000</v>
      </c>
      <c r="V145" s="7">
        <v>336000</v>
      </c>
      <c r="W145" s="7">
        <v>328000</v>
      </c>
      <c r="X145" s="2">
        <f t="shared" si="40"/>
        <v>0.9761904761904762</v>
      </c>
      <c r="Y145" s="2">
        <f t="shared" si="41"/>
        <v>0.9761904761904762</v>
      </c>
      <c r="Z145" s="7">
        <f t="shared" si="42"/>
        <v>29500</v>
      </c>
      <c r="AA145" s="3"/>
      <c r="AB145" s="7">
        <v>70</v>
      </c>
      <c r="AC145" t="s">
        <v>23</v>
      </c>
      <c r="AD145" s="4">
        <v>0.1917808219178082</v>
      </c>
      <c r="AE145" s="4">
        <v>6.520547945205479</v>
      </c>
      <c r="AG145" s="9">
        <v>3983.58</v>
      </c>
      <c r="AH145" s="9">
        <f t="shared" si="43"/>
        <v>10.913917808219178</v>
      </c>
      <c r="AI145" s="9">
        <v>774.8881643835616</v>
      </c>
      <c r="AJ145" s="9">
        <f t="shared" si="44"/>
        <v>2296</v>
      </c>
      <c r="AK145" s="9">
        <f t="shared" si="45"/>
        <v>217.60000000000002</v>
      </c>
      <c r="AL145" s="9">
        <f t="shared" si="46"/>
        <v>156.66920563</v>
      </c>
      <c r="AM145" s="7">
        <v>2310</v>
      </c>
      <c r="AN145" s="2">
        <v>0.03</v>
      </c>
      <c r="AO145" s="4">
        <f t="shared" si="47"/>
        <v>9840</v>
      </c>
      <c r="AP145" s="4">
        <f t="shared" si="48"/>
        <v>28823.32208204123</v>
      </c>
      <c r="AQ145" s="4">
        <f t="shared" si="49"/>
        <v>15601.677917958767</v>
      </c>
      <c r="AR145" t="s">
        <v>726</v>
      </c>
    </row>
    <row r="146" spans="1:44" ht="15">
      <c r="A146">
        <v>1187052</v>
      </c>
      <c r="B146" t="s">
        <v>21</v>
      </c>
      <c r="C146" t="s">
        <v>1024</v>
      </c>
      <c r="D146" t="s">
        <v>27</v>
      </c>
      <c r="E146" t="s">
        <v>729</v>
      </c>
      <c r="F146" t="s">
        <v>22</v>
      </c>
      <c r="G146">
        <v>3784</v>
      </c>
      <c r="H146">
        <v>2006</v>
      </c>
      <c r="I146">
        <v>5</v>
      </c>
      <c r="J146">
        <v>3</v>
      </c>
      <c r="K146">
        <v>3</v>
      </c>
      <c r="L146">
        <v>0</v>
      </c>
      <c r="M146" s="5">
        <v>44749</v>
      </c>
      <c r="N146" s="1">
        <v>44790</v>
      </c>
      <c r="O146" s="1">
        <v>44917</v>
      </c>
      <c r="P146" s="3">
        <f t="shared" si="38"/>
        <v>41</v>
      </c>
      <c r="Q146" s="3">
        <v>168</v>
      </c>
      <c r="R146">
        <v>85</v>
      </c>
      <c r="S146" s="8">
        <v>399200</v>
      </c>
      <c r="T146" s="4">
        <f t="shared" si="39"/>
        <v>19960</v>
      </c>
      <c r="U146" s="7">
        <v>470000</v>
      </c>
      <c r="V146" s="7">
        <v>454000</v>
      </c>
      <c r="W146" s="7">
        <v>440000</v>
      </c>
      <c r="X146" s="2">
        <f t="shared" si="40"/>
        <v>0.9361702127659575</v>
      </c>
      <c r="Y146" s="2">
        <f t="shared" si="41"/>
        <v>0.9691629955947136</v>
      </c>
      <c r="Z146" s="7">
        <f t="shared" si="42"/>
        <v>40800</v>
      </c>
      <c r="AA146" s="3"/>
      <c r="AB146" s="7">
        <v>275</v>
      </c>
      <c r="AC146" t="s">
        <v>23</v>
      </c>
      <c r="AD146" s="4">
        <v>0.7534246575342466</v>
      </c>
      <c r="AE146" s="4">
        <v>64.04109589041096</v>
      </c>
      <c r="AG146" s="9">
        <v>5207.48</v>
      </c>
      <c r="AH146" s="9">
        <f t="shared" si="43"/>
        <v>14.267068493150683</v>
      </c>
      <c r="AI146" s="9">
        <v>2396.867506849315</v>
      </c>
      <c r="AJ146" s="9">
        <f t="shared" si="44"/>
        <v>3080</v>
      </c>
      <c r="AK146" s="9">
        <f t="shared" si="45"/>
        <v>289.32</v>
      </c>
      <c r="AL146" s="9">
        <f t="shared" si="46"/>
        <v>370.71023304</v>
      </c>
      <c r="AM146" s="7">
        <v>14500</v>
      </c>
      <c r="AN146" s="2">
        <v>0.025</v>
      </c>
      <c r="AO146" s="4">
        <f t="shared" si="47"/>
        <v>11000</v>
      </c>
      <c r="AP146" s="4">
        <f t="shared" si="48"/>
        <v>29059.06116422027</v>
      </c>
      <c r="AQ146" s="4">
        <f t="shared" si="49"/>
        <v>31700.938835779725</v>
      </c>
      <c r="AR146" t="s">
        <v>730</v>
      </c>
    </row>
    <row r="147" spans="1:44" ht="15">
      <c r="A147">
        <v>1168700</v>
      </c>
      <c r="B147" t="s">
        <v>21</v>
      </c>
      <c r="C147" t="s">
        <v>1297</v>
      </c>
      <c r="D147" t="s">
        <v>27</v>
      </c>
      <c r="E147" t="s">
        <v>669</v>
      </c>
      <c r="F147" t="s">
        <v>22</v>
      </c>
      <c r="G147">
        <v>860</v>
      </c>
      <c r="H147">
        <v>1950</v>
      </c>
      <c r="I147">
        <v>2</v>
      </c>
      <c r="J147">
        <v>1</v>
      </c>
      <c r="K147">
        <v>1</v>
      </c>
      <c r="L147">
        <v>0</v>
      </c>
      <c r="M147" s="5">
        <v>44671</v>
      </c>
      <c r="N147" s="1">
        <v>44693</v>
      </c>
      <c r="O147" s="1">
        <v>44893</v>
      </c>
      <c r="P147" s="3">
        <f t="shared" si="38"/>
        <v>22</v>
      </c>
      <c r="Q147" s="3">
        <v>222</v>
      </c>
      <c r="R147">
        <v>153</v>
      </c>
      <c r="S147" s="7">
        <v>112300</v>
      </c>
      <c r="T147" s="4">
        <f t="shared" si="39"/>
        <v>5615</v>
      </c>
      <c r="U147" s="7">
        <v>155000</v>
      </c>
      <c r="V147" s="7">
        <v>148000</v>
      </c>
      <c r="W147" s="7">
        <v>148000</v>
      </c>
      <c r="X147" s="2">
        <f t="shared" si="40"/>
        <v>0.9548387096774194</v>
      </c>
      <c r="Y147" s="2">
        <f t="shared" si="41"/>
        <v>1</v>
      </c>
      <c r="Z147" s="7">
        <f t="shared" si="42"/>
        <v>35700</v>
      </c>
      <c r="AA147" s="3"/>
      <c r="AB147" s="7">
        <v>0</v>
      </c>
      <c r="AG147" s="9">
        <v>1216.65</v>
      </c>
      <c r="AH147" s="9">
        <f t="shared" si="43"/>
        <v>3.333287671232877</v>
      </c>
      <c r="AI147" s="9">
        <v>739.9898630136987</v>
      </c>
      <c r="AJ147" s="9">
        <f t="shared" si="44"/>
        <v>1036</v>
      </c>
      <c r="AK147" s="9">
        <f t="shared" si="45"/>
        <v>112.08</v>
      </c>
      <c r="AL147" s="9">
        <f t="shared" si="46"/>
        <v>489.86709366</v>
      </c>
      <c r="AM147" s="7">
        <v>5920</v>
      </c>
      <c r="AN147" s="2">
        <v>0.025</v>
      </c>
      <c r="AO147" s="4">
        <f t="shared" si="47"/>
        <v>3700</v>
      </c>
      <c r="AP147" s="4">
        <f t="shared" si="48"/>
        <v>29317.0630433263</v>
      </c>
      <c r="AQ147" s="4">
        <f t="shared" si="49"/>
        <v>11997.936956673699</v>
      </c>
      <c r="AR147" t="s">
        <v>670</v>
      </c>
    </row>
    <row r="148" spans="1:44" ht="15">
      <c r="A148">
        <v>1197314</v>
      </c>
      <c r="B148" t="s">
        <v>21</v>
      </c>
      <c r="C148" t="s">
        <v>1349</v>
      </c>
      <c r="D148" t="s">
        <v>129</v>
      </c>
      <c r="E148" t="s">
        <v>296</v>
      </c>
      <c r="F148" t="s">
        <v>22</v>
      </c>
      <c r="G148">
        <v>1200</v>
      </c>
      <c r="H148">
        <v>2006</v>
      </c>
      <c r="I148">
        <v>3</v>
      </c>
      <c r="J148">
        <v>2</v>
      </c>
      <c r="K148">
        <v>2</v>
      </c>
      <c r="L148">
        <v>0</v>
      </c>
      <c r="M148" s="5">
        <v>44848</v>
      </c>
      <c r="N148" s="1">
        <v>44855</v>
      </c>
      <c r="O148" s="1">
        <v>44895</v>
      </c>
      <c r="P148" s="3">
        <f t="shared" si="38"/>
        <v>7</v>
      </c>
      <c r="Q148" s="3">
        <v>47</v>
      </c>
      <c r="R148">
        <v>14</v>
      </c>
      <c r="S148" s="8">
        <v>236400</v>
      </c>
      <c r="T148" s="4">
        <f t="shared" si="39"/>
        <v>11820</v>
      </c>
      <c r="U148" s="7">
        <v>265000</v>
      </c>
      <c r="V148" s="7">
        <v>265000</v>
      </c>
      <c r="W148" s="7">
        <v>270000</v>
      </c>
      <c r="X148" s="2">
        <f t="shared" si="40"/>
        <v>1.0188679245283019</v>
      </c>
      <c r="Y148" s="2">
        <f t="shared" si="41"/>
        <v>1.0188679245283019</v>
      </c>
      <c r="Z148" s="7">
        <f t="shared" si="42"/>
        <v>33600</v>
      </c>
      <c r="AA148" s="3"/>
      <c r="AB148" s="7">
        <v>0</v>
      </c>
      <c r="AG148" s="9">
        <v>1202.29</v>
      </c>
      <c r="AH148" s="9">
        <f t="shared" si="43"/>
        <v>3.293945205479452</v>
      </c>
      <c r="AI148" s="9">
        <v>154.81542465753424</v>
      </c>
      <c r="AJ148" s="9">
        <f t="shared" si="44"/>
        <v>1890</v>
      </c>
      <c r="AK148" s="9">
        <f t="shared" si="45"/>
        <v>184.44000000000003</v>
      </c>
      <c r="AL148" s="9">
        <f t="shared" si="46"/>
        <v>103.71060091</v>
      </c>
      <c r="AM148" s="7">
        <v>6500</v>
      </c>
      <c r="AN148" s="2">
        <v>0.025</v>
      </c>
      <c r="AO148" s="4">
        <f t="shared" si="47"/>
        <v>6750</v>
      </c>
      <c r="AP148" s="4">
        <f t="shared" si="48"/>
        <v>29837.03397443246</v>
      </c>
      <c r="AQ148" s="4">
        <f t="shared" si="49"/>
        <v>15582.966025567534</v>
      </c>
      <c r="AR148" t="s">
        <v>671</v>
      </c>
    </row>
    <row r="149" spans="1:44" ht="15">
      <c r="A149">
        <v>1197967</v>
      </c>
      <c r="B149" t="s">
        <v>21</v>
      </c>
      <c r="C149" t="s">
        <v>1037</v>
      </c>
      <c r="D149" t="s">
        <v>27</v>
      </c>
      <c r="E149" t="s">
        <v>176</v>
      </c>
      <c r="F149" t="s">
        <v>22</v>
      </c>
      <c r="G149">
        <v>693</v>
      </c>
      <c r="H149">
        <v>1951</v>
      </c>
      <c r="I149">
        <v>2</v>
      </c>
      <c r="J149">
        <v>1</v>
      </c>
      <c r="K149">
        <v>1</v>
      </c>
      <c r="L149">
        <v>0</v>
      </c>
      <c r="M149" s="5">
        <v>44849</v>
      </c>
      <c r="N149" s="1">
        <v>44860</v>
      </c>
      <c r="O149" s="1">
        <v>44946</v>
      </c>
      <c r="P149" s="3">
        <f t="shared" si="38"/>
        <v>11</v>
      </c>
      <c r="Q149" s="3">
        <v>97</v>
      </c>
      <c r="R149">
        <v>56</v>
      </c>
      <c r="S149" s="8">
        <v>149800</v>
      </c>
      <c r="T149" s="4">
        <f t="shared" si="39"/>
        <v>7490</v>
      </c>
      <c r="U149" s="7">
        <v>200000</v>
      </c>
      <c r="V149" s="7">
        <v>195000</v>
      </c>
      <c r="W149" s="7">
        <v>190000</v>
      </c>
      <c r="X149" s="2">
        <f t="shared" si="40"/>
        <v>0.95</v>
      </c>
      <c r="Y149" s="2">
        <f t="shared" si="41"/>
        <v>0.9743589743589743</v>
      </c>
      <c r="Z149" s="7">
        <f t="shared" si="42"/>
        <v>40200</v>
      </c>
      <c r="AA149" s="3"/>
      <c r="AB149" s="7">
        <v>0</v>
      </c>
      <c r="AG149" s="9">
        <v>1088.12</v>
      </c>
      <c r="AH149" s="9">
        <f t="shared" si="43"/>
        <v>2.9811506849315066</v>
      </c>
      <c r="AI149" s="9">
        <v>289.1716164383561</v>
      </c>
      <c r="AJ149" s="9">
        <f t="shared" si="44"/>
        <v>1330</v>
      </c>
      <c r="AK149" s="9">
        <f t="shared" si="45"/>
        <v>139.08</v>
      </c>
      <c r="AL149" s="9">
        <f t="shared" si="46"/>
        <v>214.04102741</v>
      </c>
      <c r="AM149" s="7">
        <v>10000</v>
      </c>
      <c r="AN149" s="2">
        <v>0.03</v>
      </c>
      <c r="AO149" s="4">
        <f t="shared" si="47"/>
        <v>5700</v>
      </c>
      <c r="AP149" s="4">
        <f t="shared" si="48"/>
        <v>30017.707356151644</v>
      </c>
      <c r="AQ149" s="4">
        <f t="shared" si="49"/>
        <v>17672.292643848356</v>
      </c>
      <c r="AR149" t="s">
        <v>801</v>
      </c>
    </row>
    <row r="150" spans="1:44" ht="15">
      <c r="A150">
        <v>1188073</v>
      </c>
      <c r="B150" t="s">
        <v>21</v>
      </c>
      <c r="C150" t="s">
        <v>1280</v>
      </c>
      <c r="D150" t="s">
        <v>27</v>
      </c>
      <c r="E150" t="s">
        <v>821</v>
      </c>
      <c r="F150" t="s">
        <v>22</v>
      </c>
      <c r="G150">
        <v>1322</v>
      </c>
      <c r="H150">
        <v>1989</v>
      </c>
      <c r="I150">
        <v>3</v>
      </c>
      <c r="J150">
        <v>2</v>
      </c>
      <c r="K150">
        <v>2</v>
      </c>
      <c r="L150">
        <v>0</v>
      </c>
      <c r="M150" s="5">
        <v>44734</v>
      </c>
      <c r="N150" s="1">
        <v>44796</v>
      </c>
      <c r="O150" s="1">
        <v>44953</v>
      </c>
      <c r="P150" s="3">
        <f t="shared" si="38"/>
        <v>62</v>
      </c>
      <c r="Q150" s="3">
        <v>219</v>
      </c>
      <c r="R150">
        <v>104</v>
      </c>
      <c r="S150" s="8">
        <v>257400</v>
      </c>
      <c r="T150" s="4">
        <f t="shared" si="39"/>
        <v>12870</v>
      </c>
      <c r="U150" s="7">
        <v>340000</v>
      </c>
      <c r="V150" s="7">
        <v>297000</v>
      </c>
      <c r="W150" s="7">
        <v>297000</v>
      </c>
      <c r="X150" s="2">
        <f t="shared" si="40"/>
        <v>0.8735294117647059</v>
      </c>
      <c r="Y150" s="2">
        <f t="shared" si="41"/>
        <v>1</v>
      </c>
      <c r="Z150" s="7">
        <f t="shared" si="42"/>
        <v>39600</v>
      </c>
      <c r="AA150" s="3"/>
      <c r="AB150" s="7">
        <v>0</v>
      </c>
      <c r="AG150" s="9">
        <v>1889.04</v>
      </c>
      <c r="AH150" s="9">
        <f t="shared" si="43"/>
        <v>5.175452054794521</v>
      </c>
      <c r="AI150" s="9">
        <v>1133.424</v>
      </c>
      <c r="AJ150" s="9">
        <f t="shared" si="44"/>
        <v>2079</v>
      </c>
      <c r="AK150" s="9">
        <f t="shared" si="45"/>
        <v>203.04000000000002</v>
      </c>
      <c r="AL150" s="9">
        <f t="shared" si="46"/>
        <v>483.24726807</v>
      </c>
      <c r="AM150" s="7">
        <v>10910</v>
      </c>
      <c r="AN150" s="2">
        <v>0.025</v>
      </c>
      <c r="AO150" s="4">
        <f t="shared" si="47"/>
        <v>7425</v>
      </c>
      <c r="AP150" s="4">
        <f t="shared" si="48"/>
        <v>30236.28873193</v>
      </c>
      <c r="AQ150" s="4">
        <f t="shared" si="49"/>
        <v>22233.71126807</v>
      </c>
      <c r="AR150" t="s">
        <v>822</v>
      </c>
    </row>
    <row r="151" spans="1:44" ht="15">
      <c r="A151">
        <v>1196180</v>
      </c>
      <c r="B151" t="s">
        <v>21</v>
      </c>
      <c r="C151" t="s">
        <v>1369</v>
      </c>
      <c r="D151" t="s">
        <v>27</v>
      </c>
      <c r="E151" t="s">
        <v>697</v>
      </c>
      <c r="F151" t="s">
        <v>22</v>
      </c>
      <c r="G151">
        <v>1991</v>
      </c>
      <c r="H151">
        <v>1975</v>
      </c>
      <c r="I151">
        <v>4</v>
      </c>
      <c r="J151">
        <v>2</v>
      </c>
      <c r="K151">
        <v>2</v>
      </c>
      <c r="L151">
        <v>0</v>
      </c>
      <c r="M151" s="5">
        <v>44839</v>
      </c>
      <c r="N151" s="1">
        <v>44848</v>
      </c>
      <c r="O151" s="1">
        <v>44909</v>
      </c>
      <c r="P151" s="3">
        <f t="shared" si="38"/>
        <v>9</v>
      </c>
      <c r="Q151" s="3">
        <v>70</v>
      </c>
      <c r="R151">
        <v>34</v>
      </c>
      <c r="S151" s="8">
        <v>301100</v>
      </c>
      <c r="T151" s="4">
        <f t="shared" si="39"/>
        <v>15055</v>
      </c>
      <c r="U151" s="7">
        <v>375000</v>
      </c>
      <c r="V151" s="7">
        <v>362000</v>
      </c>
      <c r="W151" s="7">
        <v>335000</v>
      </c>
      <c r="X151" s="2">
        <f t="shared" si="40"/>
        <v>0.8933333333333333</v>
      </c>
      <c r="Y151" s="2">
        <f t="shared" si="41"/>
        <v>0.925414364640884</v>
      </c>
      <c r="Z151" s="7">
        <f t="shared" si="42"/>
        <v>33900</v>
      </c>
      <c r="AA151" s="3"/>
      <c r="AB151" s="7">
        <v>275</v>
      </c>
      <c r="AC151" t="s">
        <v>23</v>
      </c>
      <c r="AD151" s="4">
        <v>0.7534246575342466</v>
      </c>
      <c r="AE151" s="4">
        <v>25.616438356164384</v>
      </c>
      <c r="AG151" s="9">
        <v>1821.3</v>
      </c>
      <c r="AH151" s="9">
        <f t="shared" si="43"/>
        <v>4.98986301369863</v>
      </c>
      <c r="AI151" s="9">
        <v>349.29041095890415</v>
      </c>
      <c r="AJ151" s="9">
        <f t="shared" si="44"/>
        <v>2345</v>
      </c>
      <c r="AK151" s="9">
        <f t="shared" si="45"/>
        <v>223.56</v>
      </c>
      <c r="AL151" s="9">
        <f t="shared" si="46"/>
        <v>154.4625971</v>
      </c>
      <c r="AM151" s="7">
        <v>6000</v>
      </c>
      <c r="AN151" s="2">
        <v>0.025</v>
      </c>
      <c r="AO151" s="4">
        <f t="shared" si="47"/>
        <v>8375</v>
      </c>
      <c r="AP151" s="4">
        <f t="shared" si="48"/>
        <v>31482.070553584934</v>
      </c>
      <c r="AQ151" s="4">
        <f t="shared" si="49"/>
        <v>17472.929446415066</v>
      </c>
      <c r="AR151" t="s">
        <v>698</v>
      </c>
    </row>
    <row r="152" spans="1:44" ht="15">
      <c r="A152">
        <v>1202765</v>
      </c>
      <c r="B152" t="s">
        <v>21</v>
      </c>
      <c r="C152" t="s">
        <v>1172</v>
      </c>
      <c r="D152" t="s">
        <v>27</v>
      </c>
      <c r="E152" t="s">
        <v>784</v>
      </c>
      <c r="F152" t="s">
        <v>60</v>
      </c>
      <c r="G152">
        <v>1000</v>
      </c>
      <c r="H152">
        <v>1985</v>
      </c>
      <c r="I152">
        <v>2</v>
      </c>
      <c r="J152">
        <v>2</v>
      </c>
      <c r="K152">
        <v>2</v>
      </c>
      <c r="L152">
        <v>0</v>
      </c>
      <c r="M152" s="5">
        <v>44873</v>
      </c>
      <c r="N152" s="1">
        <v>44896</v>
      </c>
      <c r="O152" s="1">
        <v>44950</v>
      </c>
      <c r="P152" s="3">
        <f t="shared" si="38"/>
        <v>23</v>
      </c>
      <c r="Q152" s="3">
        <v>77</v>
      </c>
      <c r="R152">
        <v>19</v>
      </c>
      <c r="S152" s="8">
        <v>156100</v>
      </c>
      <c r="T152" s="4">
        <f t="shared" si="39"/>
        <v>7805</v>
      </c>
      <c r="U152" s="7">
        <v>191000</v>
      </c>
      <c r="V152" s="7">
        <v>191000</v>
      </c>
      <c r="W152" s="7">
        <v>191000</v>
      </c>
      <c r="X152" s="2">
        <f t="shared" si="40"/>
        <v>1</v>
      </c>
      <c r="Y152" s="2">
        <f t="shared" si="41"/>
        <v>1</v>
      </c>
      <c r="Z152" s="7">
        <f t="shared" si="42"/>
        <v>34900</v>
      </c>
      <c r="AA152" s="3"/>
      <c r="AB152" s="7">
        <v>240</v>
      </c>
      <c r="AC152" t="s">
        <v>1420</v>
      </c>
      <c r="AD152" s="4">
        <v>8</v>
      </c>
      <c r="AE152" s="4">
        <v>152</v>
      </c>
      <c r="AG152" s="9">
        <v>2059.11</v>
      </c>
      <c r="AH152" s="9">
        <f t="shared" si="43"/>
        <v>5.641397260273973</v>
      </c>
      <c r="AI152" s="9">
        <v>434.3875890410959</v>
      </c>
      <c r="AJ152" s="9">
        <f t="shared" si="44"/>
        <v>1337</v>
      </c>
      <c r="AK152" s="9">
        <f t="shared" si="45"/>
        <v>137.56</v>
      </c>
      <c r="AL152" s="9">
        <f t="shared" si="46"/>
        <v>169.90885681</v>
      </c>
      <c r="AM152" s="7">
        <v>3000</v>
      </c>
      <c r="AN152" s="2">
        <v>0.025</v>
      </c>
      <c r="AO152" s="4">
        <f t="shared" si="47"/>
        <v>4775</v>
      </c>
      <c r="AP152" s="4">
        <f t="shared" si="48"/>
        <v>32699.14355414891</v>
      </c>
      <c r="AQ152" s="4">
        <f t="shared" si="49"/>
        <v>10005.856445851095</v>
      </c>
      <c r="AR152" t="s">
        <v>805</v>
      </c>
    </row>
    <row r="153" spans="1:44" ht="15">
      <c r="A153">
        <v>1195923</v>
      </c>
      <c r="B153" t="s">
        <v>21</v>
      </c>
      <c r="C153" t="s">
        <v>1320</v>
      </c>
      <c r="D153" t="s">
        <v>27</v>
      </c>
      <c r="E153" t="s">
        <v>687</v>
      </c>
      <c r="F153" t="s">
        <v>22</v>
      </c>
      <c r="G153">
        <v>1538</v>
      </c>
      <c r="H153">
        <v>2001</v>
      </c>
      <c r="I153">
        <v>3</v>
      </c>
      <c r="J153">
        <v>2</v>
      </c>
      <c r="K153">
        <v>2</v>
      </c>
      <c r="L153">
        <v>0</v>
      </c>
      <c r="M153" s="5">
        <v>44830</v>
      </c>
      <c r="N153" s="1">
        <v>44847</v>
      </c>
      <c r="O153" s="1">
        <v>44907</v>
      </c>
      <c r="P153" s="3">
        <f t="shared" si="38"/>
        <v>17</v>
      </c>
      <c r="Q153" s="3">
        <v>77</v>
      </c>
      <c r="R153">
        <v>29</v>
      </c>
      <c r="S153" s="8">
        <v>370800</v>
      </c>
      <c r="T153" s="4">
        <f t="shared" si="39"/>
        <v>18540</v>
      </c>
      <c r="U153" s="7">
        <v>412000</v>
      </c>
      <c r="V153" s="7">
        <v>404000</v>
      </c>
      <c r="W153" s="7">
        <v>404000</v>
      </c>
      <c r="X153" s="2">
        <f t="shared" si="40"/>
        <v>0.9805825242718447</v>
      </c>
      <c r="Y153" s="2">
        <f t="shared" si="41"/>
        <v>1</v>
      </c>
      <c r="Z153" s="7">
        <f t="shared" si="42"/>
        <v>33200</v>
      </c>
      <c r="AA153" s="3"/>
      <c r="AB153" s="7">
        <v>304</v>
      </c>
      <c r="AC153" t="s">
        <v>23</v>
      </c>
      <c r="AD153" s="4">
        <v>0.8328767123287671</v>
      </c>
      <c r="AE153" s="4">
        <v>24.15342465753425</v>
      </c>
      <c r="AG153" s="9">
        <v>2061.23</v>
      </c>
      <c r="AH153" s="9">
        <f t="shared" si="43"/>
        <v>5.6472054794520545</v>
      </c>
      <c r="AI153" s="9">
        <v>434.8348219178082</v>
      </c>
      <c r="AJ153" s="9">
        <f t="shared" si="44"/>
        <v>2828</v>
      </c>
      <c r="AK153" s="9">
        <f t="shared" si="45"/>
        <v>264.68</v>
      </c>
      <c r="AL153" s="9">
        <f t="shared" si="46"/>
        <v>169.90885681</v>
      </c>
      <c r="AM153" s="7">
        <v>4500</v>
      </c>
      <c r="AN153" s="2">
        <v>0.025</v>
      </c>
      <c r="AO153" s="4">
        <f t="shared" si="47"/>
        <v>10100</v>
      </c>
      <c r="AP153" s="4">
        <f t="shared" si="48"/>
        <v>33418.42289661466</v>
      </c>
      <c r="AQ153" s="4">
        <f t="shared" si="49"/>
        <v>18321.57710338534</v>
      </c>
      <c r="AR153" t="s">
        <v>688</v>
      </c>
    </row>
    <row r="154" spans="1:44" ht="15">
      <c r="A154">
        <v>1187622</v>
      </c>
      <c r="B154" t="s">
        <v>21</v>
      </c>
      <c r="C154" t="s">
        <v>1299</v>
      </c>
      <c r="D154" t="s">
        <v>27</v>
      </c>
      <c r="E154" t="s">
        <v>79</v>
      </c>
      <c r="F154" t="s">
        <v>22</v>
      </c>
      <c r="G154">
        <v>1530</v>
      </c>
      <c r="H154">
        <v>1960</v>
      </c>
      <c r="I154">
        <v>4</v>
      </c>
      <c r="J154">
        <v>2</v>
      </c>
      <c r="K154">
        <v>2</v>
      </c>
      <c r="L154">
        <v>0</v>
      </c>
      <c r="M154" s="5">
        <v>44777</v>
      </c>
      <c r="N154" s="1">
        <v>44792</v>
      </c>
      <c r="O154" s="1">
        <v>44907</v>
      </c>
      <c r="P154" s="3">
        <f t="shared" si="38"/>
        <v>15</v>
      </c>
      <c r="Q154" s="3">
        <v>130</v>
      </c>
      <c r="R154">
        <v>64</v>
      </c>
      <c r="S154" s="8">
        <v>220000</v>
      </c>
      <c r="T154" s="4">
        <f t="shared" si="39"/>
        <v>11000</v>
      </c>
      <c r="U154" s="7">
        <v>275000</v>
      </c>
      <c r="V154" s="7">
        <v>270000</v>
      </c>
      <c r="W154" s="7">
        <v>275000</v>
      </c>
      <c r="X154" s="2">
        <f t="shared" si="40"/>
        <v>1</v>
      </c>
      <c r="Y154" s="2">
        <f t="shared" si="41"/>
        <v>1.0185185185185186</v>
      </c>
      <c r="Z154" s="7">
        <f t="shared" si="42"/>
        <v>55000</v>
      </c>
      <c r="AA154" s="3"/>
      <c r="AB154" s="7">
        <v>0</v>
      </c>
      <c r="AG154" s="9">
        <v>2682.76</v>
      </c>
      <c r="AH154" s="9">
        <f t="shared" si="43"/>
        <v>7.350027397260274</v>
      </c>
      <c r="AI154" s="9">
        <v>955.5035616438356</v>
      </c>
      <c r="AJ154" s="9">
        <f t="shared" si="44"/>
        <v>1925</v>
      </c>
      <c r="AK154" s="9">
        <f t="shared" si="45"/>
        <v>196</v>
      </c>
      <c r="AL154" s="9">
        <f t="shared" si="46"/>
        <v>286.8591089</v>
      </c>
      <c r="AM154" s="7">
        <v>18500</v>
      </c>
      <c r="AN154" s="2">
        <v>0.025</v>
      </c>
      <c r="AO154" s="4">
        <f t="shared" si="47"/>
        <v>6875</v>
      </c>
      <c r="AP154" s="4">
        <f t="shared" si="48"/>
        <v>37261.63732945617</v>
      </c>
      <c r="AQ154" s="4">
        <f t="shared" si="49"/>
        <v>28738.362670543836</v>
      </c>
      <c r="AR154" t="s">
        <v>691</v>
      </c>
    </row>
    <row r="155" spans="1:44" ht="15">
      <c r="A155">
        <v>1196722</v>
      </c>
      <c r="B155" t="s">
        <v>21</v>
      </c>
      <c r="C155" t="s">
        <v>1180</v>
      </c>
      <c r="D155" t="s">
        <v>27</v>
      </c>
      <c r="E155" t="s">
        <v>731</v>
      </c>
      <c r="F155" t="s">
        <v>22</v>
      </c>
      <c r="G155">
        <v>1990</v>
      </c>
      <c r="H155">
        <v>1993</v>
      </c>
      <c r="I155">
        <v>3</v>
      </c>
      <c r="J155">
        <v>2</v>
      </c>
      <c r="K155">
        <v>2</v>
      </c>
      <c r="L155">
        <v>0</v>
      </c>
      <c r="M155" s="5">
        <v>44844</v>
      </c>
      <c r="N155" s="1">
        <v>44853</v>
      </c>
      <c r="O155" s="1">
        <v>44917</v>
      </c>
      <c r="P155" s="3">
        <f t="shared" si="38"/>
        <v>9</v>
      </c>
      <c r="Q155" s="3">
        <v>73</v>
      </c>
      <c r="R155">
        <v>35</v>
      </c>
      <c r="S155" s="8">
        <v>317800</v>
      </c>
      <c r="T155" s="4">
        <f t="shared" si="39"/>
        <v>15890</v>
      </c>
      <c r="U155" s="7">
        <v>385000</v>
      </c>
      <c r="V155" s="7">
        <v>374000</v>
      </c>
      <c r="W155" s="7">
        <v>362000</v>
      </c>
      <c r="X155" s="2">
        <f t="shared" si="40"/>
        <v>0.9402597402597402</v>
      </c>
      <c r="Y155" s="2">
        <f t="shared" si="41"/>
        <v>0.9679144385026738</v>
      </c>
      <c r="Z155" s="7">
        <f t="shared" si="42"/>
        <v>44200</v>
      </c>
      <c r="AA155" s="3"/>
      <c r="AB155" s="7">
        <v>266</v>
      </c>
      <c r="AC155" t="s">
        <v>23</v>
      </c>
      <c r="AD155" s="4">
        <v>0.7287671232876712</v>
      </c>
      <c r="AE155" s="4">
        <v>25.506849315068493</v>
      </c>
      <c r="AG155" s="9">
        <v>2473.59</v>
      </c>
      <c r="AH155" s="9">
        <f t="shared" si="43"/>
        <v>6.7769589041095895</v>
      </c>
      <c r="AI155" s="9">
        <v>494.718</v>
      </c>
      <c r="AJ155" s="9">
        <f t="shared" si="44"/>
        <v>2534</v>
      </c>
      <c r="AK155" s="9">
        <f t="shared" si="45"/>
        <v>243.88000000000002</v>
      </c>
      <c r="AL155" s="9">
        <f t="shared" si="46"/>
        <v>161.08242269</v>
      </c>
      <c r="AM155" s="7">
        <v>7500</v>
      </c>
      <c r="AN155" s="2">
        <v>0.025</v>
      </c>
      <c r="AO155" s="4">
        <f t="shared" si="47"/>
        <v>9050</v>
      </c>
      <c r="AP155" s="4">
        <f t="shared" si="48"/>
        <v>40080.81272799493</v>
      </c>
      <c r="AQ155" s="4">
        <f t="shared" si="49"/>
        <v>20009.187272005067</v>
      </c>
      <c r="AR155" t="s">
        <v>732</v>
      </c>
    </row>
    <row r="156" spans="1:44" ht="15">
      <c r="A156">
        <v>1205352</v>
      </c>
      <c r="B156" t="s">
        <v>21</v>
      </c>
      <c r="C156" t="s">
        <v>1170</v>
      </c>
      <c r="D156" t="s">
        <v>27</v>
      </c>
      <c r="E156" t="s">
        <v>836</v>
      </c>
      <c r="F156" t="s">
        <v>22</v>
      </c>
      <c r="G156">
        <v>2060</v>
      </c>
      <c r="H156">
        <v>1984</v>
      </c>
      <c r="I156">
        <v>4</v>
      </c>
      <c r="J156">
        <v>3</v>
      </c>
      <c r="K156">
        <v>3</v>
      </c>
      <c r="L156">
        <v>0</v>
      </c>
      <c r="M156" s="5">
        <v>44846</v>
      </c>
      <c r="N156" s="1">
        <v>44916</v>
      </c>
      <c r="O156" s="1">
        <v>44959</v>
      </c>
      <c r="P156" s="3">
        <f t="shared" si="38"/>
        <v>70</v>
      </c>
      <c r="Q156" s="3">
        <v>113</v>
      </c>
      <c r="R156">
        <v>12</v>
      </c>
      <c r="S156" s="8">
        <v>323400</v>
      </c>
      <c r="T156" s="4">
        <f t="shared" si="39"/>
        <v>16170</v>
      </c>
      <c r="U156" s="7">
        <v>375000</v>
      </c>
      <c r="V156" s="7">
        <v>375000</v>
      </c>
      <c r="W156" s="7">
        <v>372000</v>
      </c>
      <c r="X156" s="2">
        <f t="shared" si="40"/>
        <v>0.992</v>
      </c>
      <c r="Y156" s="2">
        <f t="shared" si="41"/>
        <v>0.992</v>
      </c>
      <c r="Z156" s="7">
        <f t="shared" si="42"/>
        <v>48600</v>
      </c>
      <c r="AA156" s="3"/>
      <c r="AB156" s="7">
        <v>210</v>
      </c>
      <c r="AC156" t="s">
        <v>1420</v>
      </c>
      <c r="AD156" s="4">
        <v>7</v>
      </c>
      <c r="AE156" s="4">
        <v>84</v>
      </c>
      <c r="AG156" s="9">
        <v>2029.15</v>
      </c>
      <c r="AH156" s="9">
        <f t="shared" si="43"/>
        <v>5.5593150684931505</v>
      </c>
      <c r="AI156" s="9">
        <v>628.202602739726</v>
      </c>
      <c r="AJ156" s="9">
        <f t="shared" si="44"/>
        <v>2604</v>
      </c>
      <c r="AK156" s="9">
        <f t="shared" si="45"/>
        <v>251.64</v>
      </c>
      <c r="AL156" s="9">
        <f t="shared" si="46"/>
        <v>249.34676389</v>
      </c>
      <c r="AM156" s="7">
        <v>9500</v>
      </c>
      <c r="AN156" s="2">
        <v>0.03</v>
      </c>
      <c r="AO156" s="4">
        <f t="shared" si="47"/>
        <v>11160</v>
      </c>
      <c r="AP156" s="4">
        <f t="shared" si="48"/>
        <v>40292.81063337028</v>
      </c>
      <c r="AQ156" s="4">
        <f t="shared" si="49"/>
        <v>24477.189366629726</v>
      </c>
      <c r="AR156" t="s">
        <v>837</v>
      </c>
    </row>
    <row r="157" spans="1:44" ht="15">
      <c r="A157">
        <v>1195549</v>
      </c>
      <c r="B157" t="s">
        <v>21</v>
      </c>
      <c r="C157" t="s">
        <v>941</v>
      </c>
      <c r="D157" t="s">
        <v>27</v>
      </c>
      <c r="E157" t="s">
        <v>507</v>
      </c>
      <c r="F157" t="s">
        <v>22</v>
      </c>
      <c r="G157">
        <v>1008</v>
      </c>
      <c r="H157">
        <v>1944</v>
      </c>
      <c r="I157">
        <v>3</v>
      </c>
      <c r="J157">
        <v>1</v>
      </c>
      <c r="K157">
        <v>1</v>
      </c>
      <c r="L157">
        <v>0</v>
      </c>
      <c r="M157" s="5">
        <v>44806</v>
      </c>
      <c r="N157" s="1">
        <v>44845</v>
      </c>
      <c r="O157" s="1">
        <v>44925</v>
      </c>
      <c r="P157" s="3">
        <f t="shared" si="38"/>
        <v>39</v>
      </c>
      <c r="Q157" s="3">
        <v>119</v>
      </c>
      <c r="R157">
        <v>35</v>
      </c>
      <c r="S157" s="8">
        <v>125800</v>
      </c>
      <c r="T157" s="4">
        <f t="shared" si="39"/>
        <v>6290</v>
      </c>
      <c r="U157" s="7">
        <v>171000</v>
      </c>
      <c r="V157" s="7">
        <v>166000</v>
      </c>
      <c r="W157" s="7">
        <v>166000</v>
      </c>
      <c r="X157" s="2">
        <f t="shared" si="40"/>
        <v>0.9707602339181286</v>
      </c>
      <c r="Y157" s="2">
        <f t="shared" si="41"/>
        <v>1</v>
      </c>
      <c r="Z157" s="7">
        <f t="shared" si="42"/>
        <v>40200</v>
      </c>
      <c r="AA157" s="3"/>
      <c r="AB157" s="7">
        <v>0</v>
      </c>
      <c r="AG157" s="9">
        <v>642.76</v>
      </c>
      <c r="AH157" s="9">
        <f t="shared" si="43"/>
        <v>1.760986301369863</v>
      </c>
      <c r="AI157" s="9">
        <v>209.5573698630137</v>
      </c>
      <c r="AJ157" s="9">
        <f t="shared" si="44"/>
        <v>1162</v>
      </c>
      <c r="AK157" s="9">
        <f t="shared" si="45"/>
        <v>124.68</v>
      </c>
      <c r="AL157" s="9">
        <f t="shared" si="46"/>
        <v>262.58641507</v>
      </c>
      <c r="AM157" s="7">
        <v>0</v>
      </c>
      <c r="AN157" s="2">
        <v>0.025</v>
      </c>
      <c r="AO157" s="4">
        <f t="shared" si="47"/>
        <v>4150</v>
      </c>
      <c r="AP157" s="4">
        <f t="shared" si="48"/>
        <v>40581.17621506699</v>
      </c>
      <c r="AQ157" s="4">
        <f t="shared" si="49"/>
        <v>5908.8237849330135</v>
      </c>
      <c r="AR157" t="s">
        <v>746</v>
      </c>
    </row>
    <row r="158" spans="1:44" ht="15">
      <c r="A158">
        <v>1206311</v>
      </c>
      <c r="B158" t="s">
        <v>21</v>
      </c>
      <c r="C158" t="s">
        <v>1168</v>
      </c>
      <c r="D158" t="s">
        <v>27</v>
      </c>
      <c r="E158" t="s">
        <v>416</v>
      </c>
      <c r="F158" t="s">
        <v>22</v>
      </c>
      <c r="G158">
        <v>1742</v>
      </c>
      <c r="H158">
        <v>1996</v>
      </c>
      <c r="I158">
        <v>4</v>
      </c>
      <c r="J158">
        <v>2</v>
      </c>
      <c r="K158">
        <v>2</v>
      </c>
      <c r="L158">
        <v>0</v>
      </c>
      <c r="M158" s="5">
        <v>44909</v>
      </c>
      <c r="N158" s="1">
        <v>44928</v>
      </c>
      <c r="O158" s="1">
        <v>44974</v>
      </c>
      <c r="P158" s="3">
        <f t="shared" si="38"/>
        <v>19</v>
      </c>
      <c r="Q158" s="3">
        <v>65</v>
      </c>
      <c r="R158">
        <v>16</v>
      </c>
      <c r="S158" s="8">
        <v>270500</v>
      </c>
      <c r="T158" s="4">
        <f t="shared" si="39"/>
        <v>13525</v>
      </c>
      <c r="U158" s="7">
        <v>316000</v>
      </c>
      <c r="V158" s="7">
        <v>316000</v>
      </c>
      <c r="W158" s="7">
        <v>316000</v>
      </c>
      <c r="X158" s="2">
        <f t="shared" si="40"/>
        <v>1</v>
      </c>
      <c r="Y158" s="2">
        <f t="shared" si="41"/>
        <v>1</v>
      </c>
      <c r="Z158" s="7">
        <f t="shared" si="42"/>
        <v>45500</v>
      </c>
      <c r="AA158" s="3"/>
      <c r="AB158" s="7">
        <v>201</v>
      </c>
      <c r="AC158" t="s">
        <v>23</v>
      </c>
      <c r="AD158" s="4">
        <v>0.5506849315068493</v>
      </c>
      <c r="AE158" s="4">
        <v>8.810958904109588</v>
      </c>
      <c r="AG158" s="9">
        <v>2342.26</v>
      </c>
      <c r="AH158" s="9">
        <f t="shared" si="43"/>
        <v>6.417150684931507</v>
      </c>
      <c r="AI158" s="9">
        <v>417.114794520548</v>
      </c>
      <c r="AJ158" s="9">
        <f t="shared" si="44"/>
        <v>2212</v>
      </c>
      <c r="AK158" s="9">
        <f t="shared" si="45"/>
        <v>216.8</v>
      </c>
      <c r="AL158" s="9">
        <f t="shared" si="46"/>
        <v>143.42955445</v>
      </c>
      <c r="AM158" s="7">
        <v>7300</v>
      </c>
      <c r="AN158" s="2">
        <v>0.025</v>
      </c>
      <c r="AO158" s="4">
        <f t="shared" si="47"/>
        <v>7900</v>
      </c>
      <c r="AP158" s="4">
        <f t="shared" si="48"/>
        <v>40826.84469212534</v>
      </c>
      <c r="AQ158" s="4">
        <f t="shared" si="49"/>
        <v>18198.15530787466</v>
      </c>
      <c r="AR158" t="s">
        <v>899</v>
      </c>
    </row>
    <row r="159" spans="1:44" ht="15">
      <c r="A159">
        <v>1197086</v>
      </c>
      <c r="B159" t="s">
        <v>21</v>
      </c>
      <c r="C159" t="s">
        <v>955</v>
      </c>
      <c r="D159" t="s">
        <v>27</v>
      </c>
      <c r="E159" t="s">
        <v>806</v>
      </c>
      <c r="F159" t="s">
        <v>22</v>
      </c>
      <c r="G159">
        <v>1764</v>
      </c>
      <c r="H159">
        <v>1955</v>
      </c>
      <c r="I159">
        <v>3</v>
      </c>
      <c r="J159">
        <v>3</v>
      </c>
      <c r="K159">
        <v>2</v>
      </c>
      <c r="L159">
        <v>1</v>
      </c>
      <c r="M159" s="5">
        <v>44763</v>
      </c>
      <c r="N159" s="1">
        <v>44854</v>
      </c>
      <c r="O159" s="1">
        <v>44951</v>
      </c>
      <c r="P159" s="3">
        <f t="shared" si="38"/>
        <v>91</v>
      </c>
      <c r="Q159" s="3">
        <v>188</v>
      </c>
      <c r="R159">
        <v>79</v>
      </c>
      <c r="S159" s="8">
        <v>274400</v>
      </c>
      <c r="T159" s="4">
        <f t="shared" si="39"/>
        <v>13720</v>
      </c>
      <c r="U159" s="7">
        <v>357000</v>
      </c>
      <c r="V159" s="7">
        <v>343000</v>
      </c>
      <c r="W159" s="7">
        <v>325500</v>
      </c>
      <c r="X159" s="2">
        <f t="shared" si="40"/>
        <v>0.9117647058823529</v>
      </c>
      <c r="Y159" s="2">
        <f t="shared" si="41"/>
        <v>0.9489795918367347</v>
      </c>
      <c r="Z159" s="7">
        <f t="shared" si="42"/>
        <v>51100</v>
      </c>
      <c r="AA159" s="3"/>
      <c r="AB159" s="7">
        <v>0</v>
      </c>
      <c r="AG159" s="9">
        <v>1500.5</v>
      </c>
      <c r="AH159" s="9">
        <f t="shared" si="43"/>
        <v>4.110958904109589</v>
      </c>
      <c r="AI159" s="9">
        <v>772.8602739726027</v>
      </c>
      <c r="AJ159" s="9">
        <f t="shared" si="44"/>
        <v>2278.5</v>
      </c>
      <c r="AK159" s="9">
        <f t="shared" si="45"/>
        <v>224.73999999999998</v>
      </c>
      <c r="AL159" s="9">
        <f t="shared" si="46"/>
        <v>414.84240364</v>
      </c>
      <c r="AM159" s="7">
        <v>10095</v>
      </c>
      <c r="AN159" s="2">
        <v>0.025</v>
      </c>
      <c r="AO159" s="4">
        <f t="shared" si="47"/>
        <v>8137.5</v>
      </c>
      <c r="AP159" s="4">
        <f t="shared" si="48"/>
        <v>42896.557322387394</v>
      </c>
      <c r="AQ159" s="4">
        <f t="shared" si="49"/>
        <v>21923.442677612602</v>
      </c>
      <c r="AR159" t="s">
        <v>807</v>
      </c>
    </row>
    <row r="160" spans="1:44" ht="15">
      <c r="A160">
        <v>1179057</v>
      </c>
      <c r="B160" t="s">
        <v>21</v>
      </c>
      <c r="C160" t="s">
        <v>1357</v>
      </c>
      <c r="D160" t="s">
        <v>27</v>
      </c>
      <c r="E160" t="s">
        <v>751</v>
      </c>
      <c r="F160" t="s">
        <v>22</v>
      </c>
      <c r="G160">
        <v>1391</v>
      </c>
      <c r="H160">
        <v>1953</v>
      </c>
      <c r="I160">
        <v>4</v>
      </c>
      <c r="J160">
        <v>2</v>
      </c>
      <c r="K160">
        <v>2</v>
      </c>
      <c r="L160">
        <v>0</v>
      </c>
      <c r="M160" s="5">
        <v>44655</v>
      </c>
      <c r="N160" s="1">
        <v>44744</v>
      </c>
      <c r="O160" s="1">
        <v>44925</v>
      </c>
      <c r="P160" s="3">
        <f t="shared" si="38"/>
        <v>89</v>
      </c>
      <c r="Q160" s="3">
        <v>270</v>
      </c>
      <c r="R160">
        <v>149</v>
      </c>
      <c r="S160" s="8">
        <v>211700</v>
      </c>
      <c r="T160" s="4">
        <f t="shared" si="39"/>
        <v>10585</v>
      </c>
      <c r="U160" s="7">
        <v>310000</v>
      </c>
      <c r="V160" s="7">
        <v>263000</v>
      </c>
      <c r="W160" s="7">
        <v>263000</v>
      </c>
      <c r="X160" s="2">
        <f t="shared" si="40"/>
        <v>0.8483870967741935</v>
      </c>
      <c r="Y160" s="2">
        <f t="shared" si="41"/>
        <v>1</v>
      </c>
      <c r="Z160" s="7">
        <f t="shared" si="42"/>
        <v>51300</v>
      </c>
      <c r="AA160" s="3"/>
      <c r="AB160" s="7">
        <v>0</v>
      </c>
      <c r="AG160" s="9">
        <v>2204.53</v>
      </c>
      <c r="AH160" s="9">
        <f t="shared" si="43"/>
        <v>6.039808219178083</v>
      </c>
      <c r="AI160" s="9">
        <v>1630.7482191780823</v>
      </c>
      <c r="AJ160" s="9">
        <f t="shared" si="44"/>
        <v>1841</v>
      </c>
      <c r="AK160" s="9">
        <f t="shared" si="45"/>
        <v>187.32</v>
      </c>
      <c r="AL160" s="9">
        <f t="shared" si="46"/>
        <v>595.7843031</v>
      </c>
      <c r="AM160" s="7">
        <v>8000</v>
      </c>
      <c r="AN160" s="2">
        <v>0.025</v>
      </c>
      <c r="AO160" s="4">
        <f t="shared" si="47"/>
        <v>6575</v>
      </c>
      <c r="AP160" s="4">
        <f t="shared" si="48"/>
        <v>43055.14747772192</v>
      </c>
      <c r="AQ160" s="4">
        <f t="shared" si="49"/>
        <v>18829.85252227808</v>
      </c>
      <c r="AR160" t="s">
        <v>752</v>
      </c>
    </row>
    <row r="161" spans="1:44" ht="15">
      <c r="A161">
        <v>1202460</v>
      </c>
      <c r="B161" t="s">
        <v>21</v>
      </c>
      <c r="C161" t="s">
        <v>1141</v>
      </c>
      <c r="D161" t="s">
        <v>27</v>
      </c>
      <c r="E161" t="s">
        <v>522</v>
      </c>
      <c r="F161" t="s">
        <v>22</v>
      </c>
      <c r="G161">
        <v>2606</v>
      </c>
      <c r="H161">
        <v>2012</v>
      </c>
      <c r="I161">
        <v>4</v>
      </c>
      <c r="J161">
        <v>3</v>
      </c>
      <c r="K161">
        <v>3</v>
      </c>
      <c r="L161">
        <v>0</v>
      </c>
      <c r="M161" s="5">
        <v>44880</v>
      </c>
      <c r="N161" s="1">
        <v>44895</v>
      </c>
      <c r="O161" s="1">
        <v>44956</v>
      </c>
      <c r="P161" s="3">
        <f t="shared" si="38"/>
        <v>15</v>
      </c>
      <c r="Q161" s="3">
        <v>76</v>
      </c>
      <c r="R161">
        <v>31</v>
      </c>
      <c r="S161" s="8">
        <v>407400</v>
      </c>
      <c r="T161" s="4">
        <f t="shared" si="39"/>
        <v>20370</v>
      </c>
      <c r="U161" s="7">
        <v>461000</v>
      </c>
      <c r="V161" s="7">
        <v>461000</v>
      </c>
      <c r="W161" s="7">
        <v>461000</v>
      </c>
      <c r="X161" s="2">
        <f t="shared" si="40"/>
        <v>1</v>
      </c>
      <c r="Y161" s="2">
        <f t="shared" si="41"/>
        <v>1</v>
      </c>
      <c r="Z161" s="7">
        <f t="shared" si="42"/>
        <v>53600</v>
      </c>
      <c r="AA161" s="3"/>
      <c r="AB161" s="7">
        <v>131</v>
      </c>
      <c r="AC161" t="s">
        <v>1421</v>
      </c>
      <c r="AD161" s="4">
        <v>1.0916666666666666</v>
      </c>
      <c r="AE161" s="4">
        <v>33.84166666666666</v>
      </c>
      <c r="AG161" s="9">
        <v>2864.17</v>
      </c>
      <c r="AH161" s="9">
        <f t="shared" si="43"/>
        <v>7.847041095890411</v>
      </c>
      <c r="AI161" s="9">
        <v>596.3751232876713</v>
      </c>
      <c r="AJ161" s="9">
        <f t="shared" si="44"/>
        <v>3227</v>
      </c>
      <c r="AK161" s="9">
        <f t="shared" si="45"/>
        <v>307.03999999999996</v>
      </c>
      <c r="AL161" s="9">
        <f t="shared" si="46"/>
        <v>167.70224828</v>
      </c>
      <c r="AM161" s="7">
        <v>13000</v>
      </c>
      <c r="AN161" s="2">
        <v>0.025</v>
      </c>
      <c r="AO161" s="4">
        <f t="shared" si="47"/>
        <v>11525</v>
      </c>
      <c r="AP161" s="4">
        <f t="shared" si="48"/>
        <v>45113.040961765684</v>
      </c>
      <c r="AQ161" s="4">
        <f t="shared" si="49"/>
        <v>28856.959038234338</v>
      </c>
      <c r="AR161" t="s">
        <v>826</v>
      </c>
    </row>
    <row r="162" spans="1:44" ht="15">
      <c r="A162">
        <v>1197868</v>
      </c>
      <c r="B162" t="s">
        <v>21</v>
      </c>
      <c r="C162" t="s">
        <v>1206</v>
      </c>
      <c r="D162" t="s">
        <v>27</v>
      </c>
      <c r="E162" t="s">
        <v>547</v>
      </c>
      <c r="F162" t="s">
        <v>22</v>
      </c>
      <c r="G162">
        <v>1477</v>
      </c>
      <c r="H162">
        <v>1988</v>
      </c>
      <c r="I162">
        <v>3</v>
      </c>
      <c r="J162">
        <v>2</v>
      </c>
      <c r="K162">
        <v>2</v>
      </c>
      <c r="L162">
        <v>0</v>
      </c>
      <c r="M162" s="5">
        <v>44843</v>
      </c>
      <c r="N162" s="1">
        <v>44860</v>
      </c>
      <c r="O162" s="1">
        <v>44917</v>
      </c>
      <c r="P162" s="3">
        <f t="shared" si="38"/>
        <v>17</v>
      </c>
      <c r="Q162" s="3">
        <v>74</v>
      </c>
      <c r="R162">
        <v>34</v>
      </c>
      <c r="S162" s="8">
        <v>234500</v>
      </c>
      <c r="T162" s="4">
        <f t="shared" si="39"/>
        <v>11725</v>
      </c>
      <c r="U162" s="7">
        <v>291000</v>
      </c>
      <c r="V162" s="7">
        <v>286000</v>
      </c>
      <c r="W162" s="7">
        <v>291000</v>
      </c>
      <c r="X162" s="2">
        <f aca="true" t="shared" si="50" ref="X162:X177">W162/U162</f>
        <v>1</v>
      </c>
      <c r="Y162" s="2">
        <f aca="true" t="shared" si="51" ref="Y162:Y177">W162/V162</f>
        <v>1.0174825174825175</v>
      </c>
      <c r="Z162" s="7">
        <f aca="true" t="shared" si="52" ref="Z162:Z177">W162-S162</f>
        <v>56500</v>
      </c>
      <c r="AA162" s="3"/>
      <c r="AB162" s="7">
        <v>0</v>
      </c>
      <c r="AG162" s="9">
        <v>761.54</v>
      </c>
      <c r="AH162" s="9">
        <f t="shared" si="43"/>
        <v>2.0864109589041093</v>
      </c>
      <c r="AI162" s="9">
        <v>154.3944109589041</v>
      </c>
      <c r="AJ162" s="9">
        <f aca="true" t="shared" si="53" ref="AJ162:AJ177">0.007*W162</f>
        <v>2037</v>
      </c>
      <c r="AK162" s="9">
        <f aca="true" t="shared" si="54" ref="AK162:AK177">((((100000/1000)*5.75)*60%)+((((S162-100000)/1000)*5)*60%)+(((W162-S162)/1000)*5))*0.2</f>
        <v>206.20000000000002</v>
      </c>
      <c r="AL162" s="9">
        <f t="shared" si="46"/>
        <v>163.28903122</v>
      </c>
      <c r="AM162" s="7">
        <v>11640</v>
      </c>
      <c r="AN162" s="2">
        <v>0.025</v>
      </c>
      <c r="AO162" s="4">
        <f t="shared" si="47"/>
        <v>7275</v>
      </c>
      <c r="AP162" s="4">
        <f aca="true" t="shared" si="55" ref="AP162:AP177">(W162+T162)-S162-AE162-AF162-AI162-AJ162-AK162-AL162-AM162-AO162</f>
        <v>46749.11655782109</v>
      </c>
      <c r="AQ162" s="4">
        <f aca="true" t="shared" si="56" ref="AQ162:AQ177">AE162+AF162+AI162+AJ162+AK162+AL162+AM162+AO162</f>
        <v>21475.883442178903</v>
      </c>
      <c r="AR162" t="s">
        <v>733</v>
      </c>
    </row>
    <row r="163" spans="1:44" ht="15">
      <c r="A163">
        <v>1200972</v>
      </c>
      <c r="B163" t="s">
        <v>21</v>
      </c>
      <c r="C163" t="s">
        <v>1360</v>
      </c>
      <c r="D163" t="s">
        <v>27</v>
      </c>
      <c r="E163" t="s">
        <v>797</v>
      </c>
      <c r="F163" t="s">
        <v>22</v>
      </c>
      <c r="G163">
        <v>1228</v>
      </c>
      <c r="H163">
        <v>1955</v>
      </c>
      <c r="I163">
        <v>3</v>
      </c>
      <c r="J163">
        <v>2</v>
      </c>
      <c r="K163">
        <v>2</v>
      </c>
      <c r="L163">
        <v>0</v>
      </c>
      <c r="M163" s="5">
        <v>44855</v>
      </c>
      <c r="N163" s="1">
        <v>44881</v>
      </c>
      <c r="O163" s="1">
        <v>44946</v>
      </c>
      <c r="P163" s="3">
        <f t="shared" si="38"/>
        <v>26</v>
      </c>
      <c r="Q163" s="3">
        <v>91</v>
      </c>
      <c r="R163">
        <v>34</v>
      </c>
      <c r="S163" s="8">
        <v>199600</v>
      </c>
      <c r="T163" s="4">
        <f t="shared" si="39"/>
        <v>9980</v>
      </c>
      <c r="U163" s="7">
        <v>252000</v>
      </c>
      <c r="V163" s="7">
        <v>252000</v>
      </c>
      <c r="W163" s="7">
        <v>250000</v>
      </c>
      <c r="X163" s="2">
        <f t="shared" si="50"/>
        <v>0.9920634920634921</v>
      </c>
      <c r="Y163" s="2">
        <f t="shared" si="51"/>
        <v>0.9920634920634921</v>
      </c>
      <c r="Z163" s="7">
        <f t="shared" si="52"/>
        <v>50400</v>
      </c>
      <c r="AA163" s="3"/>
      <c r="AB163" s="7">
        <v>0</v>
      </c>
      <c r="AG163" s="9">
        <v>3653.38</v>
      </c>
      <c r="AH163" s="9">
        <f t="shared" si="43"/>
        <v>10.009260273972602</v>
      </c>
      <c r="AI163" s="9">
        <v>910.8426849315068</v>
      </c>
      <c r="AJ163" s="9">
        <f t="shared" si="53"/>
        <v>1750</v>
      </c>
      <c r="AK163" s="9">
        <f t="shared" si="54"/>
        <v>179.16</v>
      </c>
      <c r="AL163" s="9">
        <f t="shared" si="46"/>
        <v>200.80137623</v>
      </c>
      <c r="AM163" s="7">
        <v>2000</v>
      </c>
      <c r="AN163" s="2">
        <v>0.03</v>
      </c>
      <c r="AO163" s="4">
        <f t="shared" si="47"/>
        <v>7500</v>
      </c>
      <c r="AP163" s="4">
        <f t="shared" si="55"/>
        <v>47839.195938838486</v>
      </c>
      <c r="AQ163" s="4">
        <f t="shared" si="56"/>
        <v>12540.804061161507</v>
      </c>
      <c r="AR163" t="s">
        <v>798</v>
      </c>
    </row>
    <row r="164" spans="1:44" ht="15">
      <c r="A164">
        <v>1196763</v>
      </c>
      <c r="B164" t="s">
        <v>21</v>
      </c>
      <c r="C164" t="s">
        <v>1302</v>
      </c>
      <c r="D164" t="s">
        <v>27</v>
      </c>
      <c r="E164" t="s">
        <v>765</v>
      </c>
      <c r="F164" t="s">
        <v>22</v>
      </c>
      <c r="G164">
        <v>1459</v>
      </c>
      <c r="H164">
        <v>1954</v>
      </c>
      <c r="I164">
        <v>3</v>
      </c>
      <c r="J164">
        <v>2</v>
      </c>
      <c r="K164">
        <v>2</v>
      </c>
      <c r="L164">
        <v>0</v>
      </c>
      <c r="M164" s="5">
        <v>44820</v>
      </c>
      <c r="N164" s="1">
        <v>44853</v>
      </c>
      <c r="O164" s="1">
        <v>44937</v>
      </c>
      <c r="P164" s="3">
        <f t="shared" si="38"/>
        <v>33</v>
      </c>
      <c r="Q164" s="3">
        <v>117</v>
      </c>
      <c r="R164">
        <v>33</v>
      </c>
      <c r="S164" s="8">
        <v>169400</v>
      </c>
      <c r="T164" s="4">
        <f t="shared" si="39"/>
        <v>8470</v>
      </c>
      <c r="U164" s="7">
        <v>230000</v>
      </c>
      <c r="V164" s="7">
        <v>223000</v>
      </c>
      <c r="W164" s="7">
        <v>222690</v>
      </c>
      <c r="X164" s="2">
        <f t="shared" si="50"/>
        <v>0.9682173913043478</v>
      </c>
      <c r="Y164" s="2">
        <f t="shared" si="51"/>
        <v>0.9986098654708521</v>
      </c>
      <c r="Z164" s="7">
        <f t="shared" si="52"/>
        <v>53290</v>
      </c>
      <c r="AA164" s="3"/>
      <c r="AB164" s="7">
        <v>0</v>
      </c>
      <c r="AG164" s="9">
        <v>706.08</v>
      </c>
      <c r="AH164" s="9">
        <f t="shared" si="43"/>
        <v>1.9344657534246577</v>
      </c>
      <c r="AI164" s="9">
        <v>226.33249315068494</v>
      </c>
      <c r="AJ164" s="9">
        <f t="shared" si="53"/>
        <v>1558.83</v>
      </c>
      <c r="AK164" s="9">
        <f t="shared" si="54"/>
        <v>163.93000000000004</v>
      </c>
      <c r="AL164" s="9">
        <f t="shared" si="46"/>
        <v>258.17319801</v>
      </c>
      <c r="AM164" s="7">
        <v>6066</v>
      </c>
      <c r="AN164" s="2">
        <v>0.025</v>
      </c>
      <c r="AO164" s="4">
        <f t="shared" si="47"/>
        <v>5567.25</v>
      </c>
      <c r="AP164" s="4">
        <f t="shared" si="55"/>
        <v>47919.48430883931</v>
      </c>
      <c r="AQ164" s="4">
        <f t="shared" si="56"/>
        <v>13840.515691160685</v>
      </c>
      <c r="AR164" t="s">
        <v>766</v>
      </c>
    </row>
    <row r="165" spans="1:44" ht="15">
      <c r="A165">
        <v>1197979</v>
      </c>
      <c r="B165" t="s">
        <v>21</v>
      </c>
      <c r="C165" t="s">
        <v>1338</v>
      </c>
      <c r="D165" t="s">
        <v>27</v>
      </c>
      <c r="E165" t="s">
        <v>370</v>
      </c>
      <c r="F165" t="s">
        <v>22</v>
      </c>
      <c r="G165">
        <v>1545</v>
      </c>
      <c r="H165">
        <v>1985</v>
      </c>
      <c r="I165">
        <v>3</v>
      </c>
      <c r="J165">
        <v>3</v>
      </c>
      <c r="K165">
        <v>2</v>
      </c>
      <c r="L165">
        <v>1</v>
      </c>
      <c r="M165" s="5">
        <v>44852</v>
      </c>
      <c r="N165" s="1">
        <v>44860</v>
      </c>
      <c r="O165" s="1">
        <v>44978</v>
      </c>
      <c r="P165" s="3">
        <f t="shared" si="38"/>
        <v>8</v>
      </c>
      <c r="Q165" s="3">
        <v>126</v>
      </c>
      <c r="R165">
        <v>85</v>
      </c>
      <c r="S165" s="8">
        <v>159100</v>
      </c>
      <c r="T165" s="4">
        <f t="shared" si="39"/>
        <v>7955</v>
      </c>
      <c r="U165" s="7">
        <v>231000</v>
      </c>
      <c r="V165" s="7">
        <v>225000</v>
      </c>
      <c r="W165" s="7">
        <v>220000</v>
      </c>
      <c r="X165" s="2">
        <f t="shared" si="50"/>
        <v>0.9523809523809523</v>
      </c>
      <c r="Y165" s="2">
        <f t="shared" si="51"/>
        <v>0.9777777777777777</v>
      </c>
      <c r="Z165" s="7">
        <f t="shared" si="52"/>
        <v>60900</v>
      </c>
      <c r="AA165" s="3"/>
      <c r="AB165" s="7">
        <v>0</v>
      </c>
      <c r="AG165" s="9">
        <v>1938.36</v>
      </c>
      <c r="AH165" s="9">
        <f t="shared" si="43"/>
        <v>5.310575342465754</v>
      </c>
      <c r="AI165" s="9">
        <v>669.1324931506849</v>
      </c>
      <c r="AJ165" s="9">
        <f t="shared" si="53"/>
        <v>1540</v>
      </c>
      <c r="AK165" s="9">
        <f t="shared" si="54"/>
        <v>165.36</v>
      </c>
      <c r="AL165" s="9">
        <f t="shared" si="46"/>
        <v>278.03267478</v>
      </c>
      <c r="AM165" s="7">
        <v>11705</v>
      </c>
      <c r="AN165" s="2">
        <v>0.025</v>
      </c>
      <c r="AO165" s="4">
        <f t="shared" si="47"/>
        <v>5500</v>
      </c>
      <c r="AP165" s="4">
        <f t="shared" si="55"/>
        <v>48997.47483206932</v>
      </c>
      <c r="AQ165" s="4">
        <f t="shared" si="56"/>
        <v>19857.525167930686</v>
      </c>
      <c r="AR165" t="s">
        <v>371</v>
      </c>
    </row>
    <row r="166" spans="1:44" ht="15">
      <c r="A166">
        <v>1196870</v>
      </c>
      <c r="B166" t="s">
        <v>21</v>
      </c>
      <c r="C166" t="s">
        <v>1176</v>
      </c>
      <c r="D166" t="s">
        <v>24</v>
      </c>
      <c r="E166" t="s">
        <v>104</v>
      </c>
      <c r="F166" t="s">
        <v>22</v>
      </c>
      <c r="G166">
        <v>2277</v>
      </c>
      <c r="H166">
        <v>2004</v>
      </c>
      <c r="I166">
        <v>5</v>
      </c>
      <c r="J166">
        <v>2</v>
      </c>
      <c r="K166">
        <v>2</v>
      </c>
      <c r="L166">
        <v>0</v>
      </c>
      <c r="M166" s="5">
        <v>44839</v>
      </c>
      <c r="N166" s="1">
        <v>44853</v>
      </c>
      <c r="O166" s="1">
        <v>44911</v>
      </c>
      <c r="P166" s="3">
        <f t="shared" si="38"/>
        <v>14</v>
      </c>
      <c r="Q166" s="3">
        <v>72</v>
      </c>
      <c r="R166">
        <v>26</v>
      </c>
      <c r="S166" s="8">
        <v>343300</v>
      </c>
      <c r="T166" s="4">
        <f t="shared" si="39"/>
        <v>17165</v>
      </c>
      <c r="U166" s="7">
        <v>410000</v>
      </c>
      <c r="V166" s="7">
        <v>410000</v>
      </c>
      <c r="W166" s="7">
        <v>390000</v>
      </c>
      <c r="X166" s="2">
        <f t="shared" si="50"/>
        <v>0.9512195121951219</v>
      </c>
      <c r="Y166" s="2">
        <f t="shared" si="51"/>
        <v>0.9512195121951219</v>
      </c>
      <c r="Z166" s="7">
        <f t="shared" si="52"/>
        <v>46700</v>
      </c>
      <c r="AA166" s="3"/>
      <c r="AB166" s="7">
        <v>243</v>
      </c>
      <c r="AC166" t="s">
        <v>23</v>
      </c>
      <c r="AD166" s="4">
        <v>0.6657534246575343</v>
      </c>
      <c r="AE166" s="4">
        <v>17.30958904109589</v>
      </c>
      <c r="AG166" s="9">
        <v>2926.57</v>
      </c>
      <c r="AH166" s="9">
        <f t="shared" si="43"/>
        <v>8.018</v>
      </c>
      <c r="AI166" s="9">
        <v>577.296</v>
      </c>
      <c r="AJ166" s="9">
        <f t="shared" si="53"/>
        <v>2730</v>
      </c>
      <c r="AK166" s="9">
        <f t="shared" si="54"/>
        <v>261.68</v>
      </c>
      <c r="AL166" s="9">
        <f t="shared" si="46"/>
        <v>158.87581416</v>
      </c>
      <c r="AM166" s="7">
        <v>450</v>
      </c>
      <c r="AN166" s="2">
        <v>0.025</v>
      </c>
      <c r="AO166" s="4">
        <f t="shared" si="47"/>
        <v>9750</v>
      </c>
      <c r="AP166" s="4">
        <f t="shared" si="55"/>
        <v>49919.8385967989</v>
      </c>
      <c r="AQ166" s="4">
        <f t="shared" si="56"/>
        <v>13945.161403201097</v>
      </c>
      <c r="AR166" t="s">
        <v>702</v>
      </c>
    </row>
    <row r="167" spans="1:44" ht="15">
      <c r="A167">
        <v>1196985</v>
      </c>
      <c r="B167" t="s">
        <v>21</v>
      </c>
      <c r="C167" t="s">
        <v>998</v>
      </c>
      <c r="D167" t="s">
        <v>24</v>
      </c>
      <c r="E167" t="s">
        <v>829</v>
      </c>
      <c r="F167" t="s">
        <v>22</v>
      </c>
      <c r="G167">
        <v>2276</v>
      </c>
      <c r="H167">
        <v>2002</v>
      </c>
      <c r="I167">
        <v>4</v>
      </c>
      <c r="J167">
        <v>2</v>
      </c>
      <c r="K167">
        <v>2</v>
      </c>
      <c r="L167">
        <v>0</v>
      </c>
      <c r="M167" s="5">
        <v>44826</v>
      </c>
      <c r="N167" s="1">
        <v>44854</v>
      </c>
      <c r="O167" s="1">
        <v>44956</v>
      </c>
      <c r="P167" s="3">
        <f t="shared" si="38"/>
        <v>28</v>
      </c>
      <c r="Q167" s="3">
        <v>130</v>
      </c>
      <c r="R167">
        <v>75</v>
      </c>
      <c r="S167" s="8">
        <v>421900</v>
      </c>
      <c r="T167" s="4">
        <f t="shared" si="39"/>
        <v>21095</v>
      </c>
      <c r="U167" s="7">
        <v>486000</v>
      </c>
      <c r="V167" s="7">
        <v>486000</v>
      </c>
      <c r="W167" s="7">
        <v>470000</v>
      </c>
      <c r="X167" s="2">
        <f t="shared" si="50"/>
        <v>0.9670781893004116</v>
      </c>
      <c r="Y167" s="2">
        <f t="shared" si="51"/>
        <v>0.9670781893004116</v>
      </c>
      <c r="Z167" s="7">
        <f t="shared" si="52"/>
        <v>48100</v>
      </c>
      <c r="AA167" s="3"/>
      <c r="AB167" s="7">
        <v>0</v>
      </c>
      <c r="AG167" s="9">
        <v>5729.57</v>
      </c>
      <c r="AH167" s="9">
        <f t="shared" si="43"/>
        <v>15.69745205479452</v>
      </c>
      <c r="AI167" s="9">
        <v>2040.6687671232876</v>
      </c>
      <c r="AJ167" s="9">
        <f t="shared" si="53"/>
        <v>3290</v>
      </c>
      <c r="AK167" s="9">
        <f t="shared" si="54"/>
        <v>310.24</v>
      </c>
      <c r="AL167" s="9">
        <f t="shared" si="46"/>
        <v>286.8591089</v>
      </c>
      <c r="AM167" s="7">
        <v>1500</v>
      </c>
      <c r="AN167" s="2">
        <v>0.025</v>
      </c>
      <c r="AO167" s="4">
        <f t="shared" si="47"/>
        <v>11750</v>
      </c>
      <c r="AP167" s="4">
        <f t="shared" si="55"/>
        <v>50017.23212397671</v>
      </c>
      <c r="AQ167" s="4">
        <f t="shared" si="56"/>
        <v>19177.76787602329</v>
      </c>
      <c r="AR167" t="s">
        <v>830</v>
      </c>
    </row>
    <row r="168" spans="1:44" ht="15">
      <c r="A168">
        <v>1174561</v>
      </c>
      <c r="B168" t="s">
        <v>21</v>
      </c>
      <c r="C168" t="s">
        <v>1013</v>
      </c>
      <c r="D168" t="s">
        <v>24</v>
      </c>
      <c r="E168" t="s">
        <v>709</v>
      </c>
      <c r="F168" t="s">
        <v>22</v>
      </c>
      <c r="G168">
        <v>1874</v>
      </c>
      <c r="H168">
        <v>2002</v>
      </c>
      <c r="I168">
        <v>3</v>
      </c>
      <c r="J168">
        <v>2</v>
      </c>
      <c r="K168">
        <v>2</v>
      </c>
      <c r="L168">
        <v>0</v>
      </c>
      <c r="M168" s="5">
        <v>44694</v>
      </c>
      <c r="N168" s="1">
        <v>44722</v>
      </c>
      <c r="O168" s="1">
        <v>44914</v>
      </c>
      <c r="P168" s="3">
        <f t="shared" si="38"/>
        <v>28</v>
      </c>
      <c r="Q168" s="3">
        <v>220</v>
      </c>
      <c r="R168">
        <v>155</v>
      </c>
      <c r="S168" s="7">
        <v>235700</v>
      </c>
      <c r="T168" s="4">
        <f t="shared" si="39"/>
        <v>11785</v>
      </c>
      <c r="U168" s="7">
        <v>381000</v>
      </c>
      <c r="V168" s="7">
        <v>303000</v>
      </c>
      <c r="W168" s="7">
        <v>295000</v>
      </c>
      <c r="X168" s="2">
        <f t="shared" si="50"/>
        <v>0.7742782152230971</v>
      </c>
      <c r="Y168" s="2">
        <f t="shared" si="51"/>
        <v>0.9735973597359736</v>
      </c>
      <c r="Z168" s="7">
        <f t="shared" si="52"/>
        <v>59300</v>
      </c>
      <c r="AA168" s="3"/>
      <c r="AB168" s="7">
        <v>168</v>
      </c>
      <c r="AC168" t="s">
        <v>23</v>
      </c>
      <c r="AD168" s="4">
        <v>0.4602739726027397</v>
      </c>
      <c r="AE168" s="4">
        <v>71.34246575342466</v>
      </c>
      <c r="AG168" s="9">
        <v>2467.91</v>
      </c>
      <c r="AH168" s="9">
        <f t="shared" si="43"/>
        <v>6.761397260273972</v>
      </c>
      <c r="AI168" s="9">
        <v>1487.5073972602738</v>
      </c>
      <c r="AJ168" s="9">
        <f t="shared" si="53"/>
        <v>2065</v>
      </c>
      <c r="AK168" s="9">
        <f t="shared" si="54"/>
        <v>209.72</v>
      </c>
      <c r="AL168" s="9">
        <f t="shared" si="46"/>
        <v>485.4538766</v>
      </c>
      <c r="AM168" s="7">
        <v>7000</v>
      </c>
      <c r="AN168" s="2">
        <v>0.025</v>
      </c>
      <c r="AO168" s="4">
        <f t="shared" si="47"/>
        <v>7375</v>
      </c>
      <c r="AP168" s="4">
        <f t="shared" si="55"/>
        <v>52390.976260386306</v>
      </c>
      <c r="AQ168" s="4">
        <f t="shared" si="56"/>
        <v>18694.023739613698</v>
      </c>
      <c r="AR168" t="s">
        <v>710</v>
      </c>
    </row>
    <row r="169" spans="1:44" ht="15">
      <c r="A169">
        <v>1185506</v>
      </c>
      <c r="B169" t="s">
        <v>21</v>
      </c>
      <c r="C169" t="s">
        <v>1093</v>
      </c>
      <c r="D169" t="s">
        <v>24</v>
      </c>
      <c r="E169" t="s">
        <v>87</v>
      </c>
      <c r="F169" t="s">
        <v>22</v>
      </c>
      <c r="G169">
        <v>1523</v>
      </c>
      <c r="H169">
        <v>1976</v>
      </c>
      <c r="I169">
        <v>3</v>
      </c>
      <c r="J169">
        <v>2</v>
      </c>
      <c r="K169">
        <v>2</v>
      </c>
      <c r="L169">
        <v>0</v>
      </c>
      <c r="M169" s="5">
        <v>44755</v>
      </c>
      <c r="N169" s="1">
        <v>44781</v>
      </c>
      <c r="O169" s="1">
        <v>44915</v>
      </c>
      <c r="P169" s="3">
        <f t="shared" si="38"/>
        <v>26</v>
      </c>
      <c r="Q169" s="3">
        <v>160</v>
      </c>
      <c r="R169">
        <v>121</v>
      </c>
      <c r="S169" s="8">
        <v>260600</v>
      </c>
      <c r="T169" s="4">
        <f t="shared" si="39"/>
        <v>13030</v>
      </c>
      <c r="U169" s="7">
        <v>300000</v>
      </c>
      <c r="V169" s="7">
        <v>300000</v>
      </c>
      <c r="W169" s="7">
        <v>312000</v>
      </c>
      <c r="X169" s="2">
        <f t="shared" si="50"/>
        <v>1.04</v>
      </c>
      <c r="Y169" s="2">
        <f t="shared" si="51"/>
        <v>1.04</v>
      </c>
      <c r="Z169" s="7">
        <f t="shared" si="52"/>
        <v>51400</v>
      </c>
      <c r="AA169" s="3"/>
      <c r="AB169" s="7">
        <v>0</v>
      </c>
      <c r="AG169" s="9">
        <v>3077.07</v>
      </c>
      <c r="AH169" s="9">
        <f t="shared" si="43"/>
        <v>8.430328767123289</v>
      </c>
      <c r="AI169" s="9">
        <v>1348.852602739726</v>
      </c>
      <c r="AJ169" s="9">
        <f t="shared" si="53"/>
        <v>2184</v>
      </c>
      <c r="AK169" s="9">
        <f t="shared" si="54"/>
        <v>216.76</v>
      </c>
      <c r="AL169" s="9">
        <f t="shared" si="46"/>
        <v>353.0573648</v>
      </c>
      <c r="AM169" s="7">
        <v>0</v>
      </c>
      <c r="AN169" s="2">
        <v>0.025</v>
      </c>
      <c r="AO169" s="4">
        <f t="shared" si="47"/>
        <v>7800</v>
      </c>
      <c r="AP169" s="4">
        <f t="shared" si="55"/>
        <v>52527.330032460275</v>
      </c>
      <c r="AQ169" s="4">
        <f t="shared" si="56"/>
        <v>11902.669967539725</v>
      </c>
      <c r="AR169" t="s">
        <v>712</v>
      </c>
    </row>
    <row r="170" spans="1:44" ht="15">
      <c r="A170">
        <v>1209469</v>
      </c>
      <c r="B170" t="s">
        <v>21</v>
      </c>
      <c r="C170" t="s">
        <v>934</v>
      </c>
      <c r="D170" t="s">
        <v>27</v>
      </c>
      <c r="E170" t="s">
        <v>507</v>
      </c>
      <c r="F170" t="s">
        <v>22</v>
      </c>
      <c r="G170">
        <v>1080</v>
      </c>
      <c r="H170">
        <v>1948</v>
      </c>
      <c r="I170">
        <v>3</v>
      </c>
      <c r="J170">
        <v>1</v>
      </c>
      <c r="K170">
        <v>1</v>
      </c>
      <c r="L170">
        <v>0</v>
      </c>
      <c r="M170" s="5">
        <v>44924</v>
      </c>
      <c r="N170" s="1">
        <v>44950</v>
      </c>
      <c r="O170" s="1">
        <v>44970</v>
      </c>
      <c r="P170" s="3">
        <f t="shared" si="38"/>
        <v>26</v>
      </c>
      <c r="Q170" s="3">
        <v>46</v>
      </c>
      <c r="R170">
        <v>5</v>
      </c>
      <c r="S170" s="8">
        <v>144800</v>
      </c>
      <c r="T170" s="4">
        <f t="shared" si="39"/>
        <v>7240</v>
      </c>
      <c r="U170" s="7">
        <v>180000</v>
      </c>
      <c r="V170" s="7">
        <v>180000</v>
      </c>
      <c r="W170" s="7">
        <v>200000</v>
      </c>
      <c r="X170" s="2">
        <f t="shared" si="50"/>
        <v>1.1111111111111112</v>
      </c>
      <c r="Y170" s="2">
        <f t="shared" si="51"/>
        <v>1.1111111111111112</v>
      </c>
      <c r="Z170" s="7">
        <f t="shared" si="52"/>
        <v>55200</v>
      </c>
      <c r="AA170" s="3"/>
      <c r="AB170" s="7">
        <v>0</v>
      </c>
      <c r="AG170" s="9">
        <v>1186.72</v>
      </c>
      <c r="AH170" s="9">
        <f t="shared" si="43"/>
        <v>3.251287671232877</v>
      </c>
      <c r="AI170" s="9">
        <v>149.55923287671234</v>
      </c>
      <c r="AJ170" s="9">
        <f t="shared" si="53"/>
        <v>1400</v>
      </c>
      <c r="AK170" s="9">
        <f t="shared" si="54"/>
        <v>151.08</v>
      </c>
      <c r="AL170" s="9">
        <f t="shared" si="46"/>
        <v>101.50399238</v>
      </c>
      <c r="AM170" s="7">
        <v>1500</v>
      </c>
      <c r="AN170" s="2">
        <v>0.03</v>
      </c>
      <c r="AO170" s="4">
        <f t="shared" si="47"/>
        <v>6000</v>
      </c>
      <c r="AP170" s="4">
        <f t="shared" si="55"/>
        <v>53137.85677474329</v>
      </c>
      <c r="AQ170" s="4">
        <f t="shared" si="56"/>
        <v>9302.143225256712</v>
      </c>
      <c r="AR170" t="s">
        <v>861</v>
      </c>
    </row>
    <row r="171" spans="1:44" ht="15">
      <c r="A171">
        <v>1204924</v>
      </c>
      <c r="B171" t="s">
        <v>21</v>
      </c>
      <c r="C171" t="s">
        <v>1056</v>
      </c>
      <c r="D171" t="s">
        <v>27</v>
      </c>
      <c r="E171" t="s">
        <v>174</v>
      </c>
      <c r="F171" t="s">
        <v>22</v>
      </c>
      <c r="G171">
        <v>1352</v>
      </c>
      <c r="H171">
        <v>1975</v>
      </c>
      <c r="I171">
        <v>3</v>
      </c>
      <c r="J171">
        <v>2</v>
      </c>
      <c r="K171">
        <v>2</v>
      </c>
      <c r="L171">
        <v>0</v>
      </c>
      <c r="M171" s="5">
        <v>44887</v>
      </c>
      <c r="N171" s="1">
        <v>44911</v>
      </c>
      <c r="O171" s="1">
        <v>44972</v>
      </c>
      <c r="P171" s="3">
        <f t="shared" si="38"/>
        <v>24</v>
      </c>
      <c r="Q171" s="3">
        <v>85</v>
      </c>
      <c r="R171">
        <v>14</v>
      </c>
      <c r="S171" s="8">
        <v>209600</v>
      </c>
      <c r="T171" s="4">
        <f t="shared" si="39"/>
        <v>10480</v>
      </c>
      <c r="U171" s="7">
        <v>260000</v>
      </c>
      <c r="V171" s="7">
        <v>260000</v>
      </c>
      <c r="W171" s="7">
        <v>270000</v>
      </c>
      <c r="X171" s="2">
        <f t="shared" si="50"/>
        <v>1.0384615384615385</v>
      </c>
      <c r="Y171" s="2">
        <f t="shared" si="51"/>
        <v>1.0384615384615385</v>
      </c>
      <c r="Z171" s="7">
        <f t="shared" si="52"/>
        <v>60400</v>
      </c>
      <c r="AA171" s="3"/>
      <c r="AB171" s="7">
        <v>0</v>
      </c>
      <c r="AG171" s="9">
        <v>896.55</v>
      </c>
      <c r="AH171" s="9">
        <f t="shared" si="43"/>
        <v>2.4563013698630134</v>
      </c>
      <c r="AI171" s="9">
        <v>208.78561643835613</v>
      </c>
      <c r="AJ171" s="9">
        <f t="shared" si="53"/>
        <v>1890</v>
      </c>
      <c r="AK171" s="9">
        <f t="shared" si="54"/>
        <v>195.16</v>
      </c>
      <c r="AL171" s="9">
        <f t="shared" si="46"/>
        <v>187.56172505</v>
      </c>
      <c r="AM171" s="7">
        <v>3000</v>
      </c>
      <c r="AN171" s="2">
        <v>0.025</v>
      </c>
      <c r="AO171" s="4">
        <f t="shared" si="47"/>
        <v>6750</v>
      </c>
      <c r="AP171" s="4">
        <f t="shared" si="55"/>
        <v>58648.49265851163</v>
      </c>
      <c r="AQ171" s="4">
        <f t="shared" si="56"/>
        <v>12231.507341488355</v>
      </c>
      <c r="AR171" t="s">
        <v>893</v>
      </c>
    </row>
    <row r="172" spans="1:44" ht="15">
      <c r="A172">
        <v>1203378</v>
      </c>
      <c r="B172" t="s">
        <v>21</v>
      </c>
      <c r="C172" t="s">
        <v>1111</v>
      </c>
      <c r="D172" t="s">
        <v>27</v>
      </c>
      <c r="E172" t="s">
        <v>865</v>
      </c>
      <c r="F172" t="s">
        <v>22</v>
      </c>
      <c r="G172">
        <v>1668</v>
      </c>
      <c r="H172">
        <v>1976</v>
      </c>
      <c r="I172">
        <v>3</v>
      </c>
      <c r="J172">
        <v>2</v>
      </c>
      <c r="K172">
        <v>2</v>
      </c>
      <c r="L172">
        <v>0</v>
      </c>
      <c r="M172" s="5">
        <v>44882</v>
      </c>
      <c r="N172" s="1">
        <v>44901</v>
      </c>
      <c r="O172" s="1">
        <v>44970</v>
      </c>
      <c r="P172" s="3">
        <f t="shared" si="38"/>
        <v>19</v>
      </c>
      <c r="Q172" s="3">
        <v>88</v>
      </c>
      <c r="R172">
        <v>35</v>
      </c>
      <c r="S172" s="8">
        <v>264700</v>
      </c>
      <c r="T172" s="4">
        <f t="shared" si="39"/>
        <v>13235</v>
      </c>
      <c r="U172" s="7">
        <v>367000</v>
      </c>
      <c r="V172" s="7">
        <v>362000</v>
      </c>
      <c r="W172" s="7">
        <v>335000</v>
      </c>
      <c r="X172" s="2">
        <f t="shared" si="50"/>
        <v>0.9128065395095368</v>
      </c>
      <c r="Y172" s="2">
        <f t="shared" si="51"/>
        <v>0.925414364640884</v>
      </c>
      <c r="Z172" s="7">
        <f t="shared" si="52"/>
        <v>70300</v>
      </c>
      <c r="AA172" s="3"/>
      <c r="AB172" s="7">
        <v>0</v>
      </c>
      <c r="AG172" s="9">
        <v>4509</v>
      </c>
      <c r="AH172" s="9">
        <f t="shared" si="43"/>
        <v>12.353424657534246</v>
      </c>
      <c r="AI172" s="9">
        <v>1087.1013698630136</v>
      </c>
      <c r="AJ172" s="9">
        <f t="shared" si="53"/>
        <v>2345</v>
      </c>
      <c r="AK172" s="9">
        <f t="shared" si="54"/>
        <v>238.12</v>
      </c>
      <c r="AL172" s="9">
        <f t="shared" si="46"/>
        <v>194.18155064</v>
      </c>
      <c r="AM172" s="7">
        <v>9500</v>
      </c>
      <c r="AN172" s="2">
        <v>0.025</v>
      </c>
      <c r="AO172" s="4">
        <f t="shared" si="47"/>
        <v>8375</v>
      </c>
      <c r="AP172" s="4">
        <f t="shared" si="55"/>
        <v>61795.59707949699</v>
      </c>
      <c r="AQ172" s="4">
        <f t="shared" si="56"/>
        <v>21739.402920503013</v>
      </c>
      <c r="AR172" t="s">
        <v>866</v>
      </c>
    </row>
    <row r="173" spans="1:44" ht="15">
      <c r="A173">
        <v>1191257</v>
      </c>
      <c r="B173" t="s">
        <v>21</v>
      </c>
      <c r="C173" t="s">
        <v>1307</v>
      </c>
      <c r="D173" t="s">
        <v>27</v>
      </c>
      <c r="E173" t="s">
        <v>230</v>
      </c>
      <c r="F173" t="s">
        <v>22</v>
      </c>
      <c r="G173">
        <v>1868</v>
      </c>
      <c r="H173">
        <v>1991</v>
      </c>
      <c r="I173">
        <v>3</v>
      </c>
      <c r="J173">
        <v>2</v>
      </c>
      <c r="K173">
        <v>2</v>
      </c>
      <c r="L173">
        <v>0</v>
      </c>
      <c r="M173" s="5">
        <v>44777</v>
      </c>
      <c r="N173" s="1">
        <v>44816</v>
      </c>
      <c r="O173" s="1">
        <v>44979</v>
      </c>
      <c r="P173" s="3">
        <f t="shared" si="38"/>
        <v>39</v>
      </c>
      <c r="Q173" s="3">
        <v>202</v>
      </c>
      <c r="R173">
        <v>90</v>
      </c>
      <c r="S173" s="8">
        <v>318300</v>
      </c>
      <c r="T173" s="4">
        <f t="shared" si="39"/>
        <v>15915</v>
      </c>
      <c r="U173" s="7">
        <v>405000</v>
      </c>
      <c r="V173" s="7">
        <v>385000</v>
      </c>
      <c r="W173" s="7">
        <v>380000</v>
      </c>
      <c r="X173" s="2">
        <f t="shared" si="50"/>
        <v>0.9382716049382716</v>
      </c>
      <c r="Y173" s="2">
        <f t="shared" si="51"/>
        <v>0.987012987012987</v>
      </c>
      <c r="Z173" s="3">
        <f t="shared" si="52"/>
        <v>61700</v>
      </c>
      <c r="AA173" s="3"/>
      <c r="AB173" s="7">
        <v>70</v>
      </c>
      <c r="AC173" t="s">
        <v>23</v>
      </c>
      <c r="AD173" s="4">
        <v>0.1917808219178082</v>
      </c>
      <c r="AE173" s="4">
        <v>17.26027397260274</v>
      </c>
      <c r="AG173" s="9">
        <v>4368.57</v>
      </c>
      <c r="AH173" s="9">
        <f t="shared" si="43"/>
        <v>11.968684931506848</v>
      </c>
      <c r="AI173" s="9">
        <v>2417.6743561643834</v>
      </c>
      <c r="AJ173" s="9">
        <f t="shared" si="53"/>
        <v>2660</v>
      </c>
      <c r="AK173" s="9">
        <f t="shared" si="54"/>
        <v>261.68</v>
      </c>
      <c r="AL173" s="9">
        <f t="shared" si="46"/>
        <v>445.73492306</v>
      </c>
      <c r="AM173" s="7"/>
      <c r="AN173" s="2">
        <v>0.025</v>
      </c>
      <c r="AO173" s="4">
        <f t="shared" si="47"/>
        <v>9500</v>
      </c>
      <c r="AP173" s="4">
        <f t="shared" si="55"/>
        <v>62312.65044680303</v>
      </c>
      <c r="AQ173" s="4">
        <f t="shared" si="56"/>
        <v>15302.349553196986</v>
      </c>
      <c r="AR173" t="s">
        <v>231</v>
      </c>
    </row>
    <row r="174" spans="1:44" ht="15">
      <c r="A174">
        <v>1195565</v>
      </c>
      <c r="B174" t="s">
        <v>21</v>
      </c>
      <c r="C174" t="s">
        <v>956</v>
      </c>
      <c r="D174" t="s">
        <v>27</v>
      </c>
      <c r="E174" t="s">
        <v>682</v>
      </c>
      <c r="F174" t="s">
        <v>22</v>
      </c>
      <c r="G174">
        <v>1548</v>
      </c>
      <c r="H174">
        <v>1983</v>
      </c>
      <c r="I174">
        <v>3</v>
      </c>
      <c r="J174">
        <v>2</v>
      </c>
      <c r="K174">
        <v>2</v>
      </c>
      <c r="L174">
        <v>0</v>
      </c>
      <c r="M174" s="5">
        <v>44817</v>
      </c>
      <c r="N174" s="1">
        <v>44845</v>
      </c>
      <c r="O174" s="1">
        <v>44904</v>
      </c>
      <c r="P174" s="3">
        <f t="shared" si="38"/>
        <v>28</v>
      </c>
      <c r="Q174" s="3">
        <v>87</v>
      </c>
      <c r="R174">
        <v>33</v>
      </c>
      <c r="S174" s="8">
        <v>247400</v>
      </c>
      <c r="T174" s="4">
        <f t="shared" si="39"/>
        <v>12370</v>
      </c>
      <c r="U174" s="7">
        <v>320000</v>
      </c>
      <c r="V174" s="7">
        <v>320000</v>
      </c>
      <c r="W174" s="7">
        <v>308000</v>
      </c>
      <c r="X174" s="2">
        <f t="shared" si="50"/>
        <v>0.9625</v>
      </c>
      <c r="Y174" s="2">
        <f t="shared" si="51"/>
        <v>0.9625</v>
      </c>
      <c r="Z174" s="7">
        <f t="shared" si="52"/>
        <v>60600</v>
      </c>
      <c r="AA174" s="3"/>
      <c r="AB174" s="7">
        <v>0</v>
      </c>
      <c r="AG174" s="9">
        <v>3881.8</v>
      </c>
      <c r="AH174" s="9">
        <f t="shared" si="43"/>
        <v>10.635068493150685</v>
      </c>
      <c r="AI174" s="9">
        <v>925.2509589041096</v>
      </c>
      <c r="AJ174" s="9">
        <f t="shared" si="53"/>
        <v>2156</v>
      </c>
      <c r="AK174" s="9">
        <f t="shared" si="54"/>
        <v>218.04000000000002</v>
      </c>
      <c r="AL174" s="9">
        <f t="shared" si="46"/>
        <v>191.97494211</v>
      </c>
      <c r="AM174" s="7">
        <v>0</v>
      </c>
      <c r="AN174" s="2">
        <v>0.02</v>
      </c>
      <c r="AO174" s="4">
        <f t="shared" si="47"/>
        <v>6160</v>
      </c>
      <c r="AP174" s="4">
        <f t="shared" si="55"/>
        <v>63318.73409898589</v>
      </c>
      <c r="AQ174" s="4">
        <f t="shared" si="56"/>
        <v>9651.26590101411</v>
      </c>
      <c r="AR174" t="s">
        <v>683</v>
      </c>
    </row>
    <row r="175" spans="1:44" ht="15">
      <c r="A175">
        <v>1175745</v>
      </c>
      <c r="B175" t="s">
        <v>21</v>
      </c>
      <c r="C175" t="s">
        <v>970</v>
      </c>
      <c r="D175" t="s">
        <v>159</v>
      </c>
      <c r="E175" t="s">
        <v>803</v>
      </c>
      <c r="F175" t="s">
        <v>22</v>
      </c>
      <c r="G175">
        <v>2655</v>
      </c>
      <c r="H175">
        <v>2006</v>
      </c>
      <c r="I175">
        <v>4</v>
      </c>
      <c r="J175">
        <v>3</v>
      </c>
      <c r="K175">
        <v>3</v>
      </c>
      <c r="L175">
        <v>0</v>
      </c>
      <c r="M175" s="5">
        <v>44698</v>
      </c>
      <c r="N175" s="1">
        <v>44728</v>
      </c>
      <c r="O175" s="1">
        <v>44946</v>
      </c>
      <c r="P175" s="3">
        <f t="shared" si="38"/>
        <v>30</v>
      </c>
      <c r="Q175" s="3">
        <v>248</v>
      </c>
      <c r="R175">
        <v>144</v>
      </c>
      <c r="S175" s="8">
        <v>360100</v>
      </c>
      <c r="T175" s="4">
        <f t="shared" si="39"/>
        <v>18005</v>
      </c>
      <c r="U175" s="7">
        <v>516000</v>
      </c>
      <c r="V175" s="7">
        <v>455000</v>
      </c>
      <c r="W175" s="7">
        <v>428500</v>
      </c>
      <c r="X175" s="2">
        <f t="shared" si="50"/>
        <v>0.8304263565891473</v>
      </c>
      <c r="Y175" s="2">
        <f t="shared" si="51"/>
        <v>0.9417582417582417</v>
      </c>
      <c r="Z175" s="7">
        <f t="shared" si="52"/>
        <v>68400</v>
      </c>
      <c r="AA175" s="3"/>
      <c r="AB175" s="7">
        <v>315</v>
      </c>
      <c r="AC175" t="s">
        <v>23</v>
      </c>
      <c r="AD175" s="4">
        <v>0.863013698630137</v>
      </c>
      <c r="AE175" s="4">
        <v>124.27397260273973</v>
      </c>
      <c r="AG175" s="9">
        <v>2408.54</v>
      </c>
      <c r="AH175" s="9">
        <f t="shared" si="43"/>
        <v>6.5987397260273974</v>
      </c>
      <c r="AI175" s="9">
        <v>1636.4874520547946</v>
      </c>
      <c r="AJ175" s="9">
        <f t="shared" si="53"/>
        <v>2999.5</v>
      </c>
      <c r="AK175" s="9">
        <f t="shared" si="54"/>
        <v>293.46</v>
      </c>
      <c r="AL175" s="9">
        <f t="shared" si="46"/>
        <v>547.23891544</v>
      </c>
      <c r="AM175" s="7">
        <v>1000</v>
      </c>
      <c r="AN175" s="2">
        <v>0.025</v>
      </c>
      <c r="AO175" s="4">
        <f t="shared" si="47"/>
        <v>10712.5</v>
      </c>
      <c r="AP175" s="4">
        <f t="shared" si="55"/>
        <v>69091.53965990247</v>
      </c>
      <c r="AQ175" s="4">
        <f t="shared" si="56"/>
        <v>17313.460340097532</v>
      </c>
      <c r="AR175" t="s">
        <v>804</v>
      </c>
    </row>
    <row r="176" spans="1:44" ht="15">
      <c r="A176">
        <v>1204936</v>
      </c>
      <c r="B176" t="s">
        <v>21</v>
      </c>
      <c r="C176" t="s">
        <v>1284</v>
      </c>
      <c r="D176" t="s">
        <v>27</v>
      </c>
      <c r="E176" t="s">
        <v>821</v>
      </c>
      <c r="F176" t="s">
        <v>22</v>
      </c>
      <c r="G176">
        <v>1490</v>
      </c>
      <c r="H176">
        <v>1983</v>
      </c>
      <c r="I176">
        <v>3</v>
      </c>
      <c r="J176">
        <v>2</v>
      </c>
      <c r="K176">
        <v>2</v>
      </c>
      <c r="L176">
        <v>0</v>
      </c>
      <c r="M176" s="5">
        <v>44841</v>
      </c>
      <c r="N176" s="1">
        <v>44911</v>
      </c>
      <c r="O176" s="1">
        <v>44957</v>
      </c>
      <c r="P176" s="3">
        <f t="shared" si="38"/>
        <v>70</v>
      </c>
      <c r="Q176" s="3">
        <v>116</v>
      </c>
      <c r="R176">
        <v>3</v>
      </c>
      <c r="S176" s="8">
        <v>242000</v>
      </c>
      <c r="T176" s="4">
        <f t="shared" si="39"/>
        <v>12100</v>
      </c>
      <c r="U176" s="7">
        <v>355000</v>
      </c>
      <c r="V176" s="7">
        <v>355000</v>
      </c>
      <c r="W176" s="7">
        <v>340000</v>
      </c>
      <c r="X176" s="2">
        <f t="shared" si="50"/>
        <v>0.9577464788732394</v>
      </c>
      <c r="Y176" s="2">
        <f t="shared" si="51"/>
        <v>0.9577464788732394</v>
      </c>
      <c r="Z176" s="7">
        <f t="shared" si="52"/>
        <v>98000</v>
      </c>
      <c r="AA176" s="3"/>
      <c r="AB176" s="7">
        <v>0</v>
      </c>
      <c r="AG176" s="9">
        <v>1344.42</v>
      </c>
      <c r="AH176" s="9">
        <f t="shared" si="43"/>
        <v>3.683342465753425</v>
      </c>
      <c r="AI176" s="9">
        <v>427.26772602739726</v>
      </c>
      <c r="AJ176" s="9">
        <f t="shared" si="53"/>
        <v>2380</v>
      </c>
      <c r="AK176" s="9">
        <f t="shared" si="54"/>
        <v>252.20000000000002</v>
      </c>
      <c r="AL176" s="9">
        <f t="shared" si="46"/>
        <v>255.96658948</v>
      </c>
      <c r="AM176" s="7">
        <v>1000</v>
      </c>
      <c r="AN176" s="2">
        <v>0.025</v>
      </c>
      <c r="AO176" s="4">
        <f t="shared" si="47"/>
        <v>8500</v>
      </c>
      <c r="AP176" s="4">
        <f t="shared" si="55"/>
        <v>97284.56568449261</v>
      </c>
      <c r="AQ176" s="4">
        <f t="shared" si="56"/>
        <v>12815.434315507397</v>
      </c>
      <c r="AR176" t="s">
        <v>835</v>
      </c>
    </row>
    <row r="177" spans="1:44" ht="15">
      <c r="A177">
        <v>1199268</v>
      </c>
      <c r="B177" t="s">
        <v>21</v>
      </c>
      <c r="C177" t="s">
        <v>1038</v>
      </c>
      <c r="D177" t="s">
        <v>27</v>
      </c>
      <c r="E177" t="s">
        <v>855</v>
      </c>
      <c r="F177" t="s">
        <v>22</v>
      </c>
      <c r="G177">
        <v>1618</v>
      </c>
      <c r="H177">
        <v>1991</v>
      </c>
      <c r="I177">
        <v>3</v>
      </c>
      <c r="J177">
        <v>2</v>
      </c>
      <c r="K177">
        <v>2</v>
      </c>
      <c r="L177">
        <v>0</v>
      </c>
      <c r="M177" s="5">
        <v>44795</v>
      </c>
      <c r="N177" s="1">
        <v>44868</v>
      </c>
      <c r="O177" s="1">
        <v>44967</v>
      </c>
      <c r="P177" s="3">
        <f t="shared" si="38"/>
        <v>73</v>
      </c>
      <c r="Q177" s="3">
        <v>172</v>
      </c>
      <c r="R177">
        <v>68</v>
      </c>
      <c r="S177" s="8">
        <v>316800</v>
      </c>
      <c r="T177" s="4">
        <f t="shared" si="39"/>
        <v>15840</v>
      </c>
      <c r="U177" s="7">
        <v>460000</v>
      </c>
      <c r="V177" s="7">
        <v>450000</v>
      </c>
      <c r="W177" s="7">
        <v>435000</v>
      </c>
      <c r="X177" s="2">
        <f t="shared" si="50"/>
        <v>0.9456521739130435</v>
      </c>
      <c r="Y177" s="2">
        <f t="shared" si="51"/>
        <v>0.9666666666666667</v>
      </c>
      <c r="Z177" s="7">
        <f t="shared" si="52"/>
        <v>118200</v>
      </c>
      <c r="AA177" s="3"/>
      <c r="AB177" s="7">
        <v>0</v>
      </c>
      <c r="AG177" s="9">
        <v>1753.59</v>
      </c>
      <c r="AH177" s="9">
        <f t="shared" si="43"/>
        <v>4.804356164383561</v>
      </c>
      <c r="AI177" s="9">
        <v>826.3492602739725</v>
      </c>
      <c r="AJ177" s="9">
        <f t="shared" si="53"/>
        <v>3045</v>
      </c>
      <c r="AK177" s="9">
        <f t="shared" si="54"/>
        <v>317.28000000000003</v>
      </c>
      <c r="AL177" s="9">
        <f t="shared" si="46"/>
        <v>379.53666716</v>
      </c>
      <c r="AM177" s="7">
        <v>5000</v>
      </c>
      <c r="AN177" s="2">
        <v>0.025</v>
      </c>
      <c r="AO177" s="4">
        <f t="shared" si="47"/>
        <v>10875</v>
      </c>
      <c r="AP177" s="4">
        <f t="shared" si="55"/>
        <v>113596.83407256602</v>
      </c>
      <c r="AQ177" s="4">
        <f t="shared" si="56"/>
        <v>20443.165927433973</v>
      </c>
      <c r="AR177" t="s">
        <v>856</v>
      </c>
    </row>
    <row r="178" spans="1:44" ht="15">
      <c r="A178">
        <v>1181412</v>
      </c>
      <c r="B178" t="s">
        <v>21</v>
      </c>
      <c r="C178" t="s">
        <v>1399</v>
      </c>
      <c r="D178" t="s">
        <v>129</v>
      </c>
      <c r="E178" t="s">
        <v>358</v>
      </c>
      <c r="F178" t="s">
        <v>22</v>
      </c>
      <c r="G178">
        <v>2311</v>
      </c>
      <c r="H178">
        <v>2006</v>
      </c>
      <c r="I178">
        <v>4</v>
      </c>
      <c r="J178">
        <v>3</v>
      </c>
      <c r="K178">
        <v>3</v>
      </c>
      <c r="L178">
        <v>0</v>
      </c>
      <c r="M178" s="5">
        <v>44718</v>
      </c>
      <c r="N178" s="1">
        <v>44758</v>
      </c>
      <c r="O178" s="1"/>
      <c r="P178" s="3">
        <f t="shared" si="38"/>
        <v>40</v>
      </c>
      <c r="Q178" s="3">
        <v>262</v>
      </c>
      <c r="R178">
        <v>191</v>
      </c>
      <c r="S178" s="8">
        <v>472300</v>
      </c>
      <c r="T178" s="4">
        <f t="shared" si="39"/>
        <v>23615</v>
      </c>
      <c r="U178" s="7">
        <v>556000</v>
      </c>
      <c r="V178" s="7">
        <v>472000</v>
      </c>
      <c r="W178" s="7"/>
      <c r="AA178" s="7">
        <f aca="true" t="shared" si="57" ref="AA178:AA241">V178-S178</f>
        <v>-300</v>
      </c>
      <c r="AB178" s="7">
        <v>110</v>
      </c>
      <c r="AC178" t="s">
        <v>23</v>
      </c>
      <c r="AD178" s="4">
        <v>0.3013698630136986</v>
      </c>
      <c r="AE178" s="4">
        <v>57.56164383561644</v>
      </c>
      <c r="AF178" s="7">
        <v>100</v>
      </c>
      <c r="AG178" s="9">
        <v>4175.45</v>
      </c>
      <c r="AH178" s="9">
        <f t="shared" si="43"/>
        <v>11.43958904109589</v>
      </c>
      <c r="AI178" s="9">
        <v>2997.172328767123</v>
      </c>
      <c r="AJ178" s="6"/>
      <c r="AK178" s="9"/>
      <c r="AL178" s="9">
        <f t="shared" si="46"/>
        <v>578.13143486</v>
      </c>
      <c r="AN178" s="2">
        <v>0.025</v>
      </c>
      <c r="AO178" s="4">
        <f t="shared" si="47"/>
        <v>0</v>
      </c>
      <c r="AP178" s="4"/>
      <c r="AQ178" s="4"/>
      <c r="AR178" t="s">
        <v>359</v>
      </c>
    </row>
    <row r="179" spans="1:44" ht="15">
      <c r="A179">
        <v>1207759</v>
      </c>
      <c r="B179" t="s">
        <v>21</v>
      </c>
      <c r="C179" t="s">
        <v>1014</v>
      </c>
      <c r="D179" t="s">
        <v>27</v>
      </c>
      <c r="E179" t="s">
        <v>426</v>
      </c>
      <c r="F179" t="s">
        <v>22</v>
      </c>
      <c r="G179">
        <v>1664</v>
      </c>
      <c r="H179">
        <v>1990</v>
      </c>
      <c r="I179">
        <v>3</v>
      </c>
      <c r="J179">
        <v>2</v>
      </c>
      <c r="K179">
        <v>2</v>
      </c>
      <c r="L179">
        <v>0</v>
      </c>
      <c r="M179" s="5">
        <v>44925</v>
      </c>
      <c r="N179" s="1">
        <v>44938</v>
      </c>
      <c r="O179" s="1"/>
      <c r="P179" s="3">
        <f t="shared" si="38"/>
        <v>13</v>
      </c>
      <c r="Q179" s="3">
        <v>55</v>
      </c>
      <c r="R179">
        <v>27</v>
      </c>
      <c r="S179" s="8">
        <v>315400</v>
      </c>
      <c r="T179" s="4">
        <f t="shared" si="39"/>
        <v>15770</v>
      </c>
      <c r="U179" s="7">
        <v>391000</v>
      </c>
      <c r="V179" s="7">
        <v>391000</v>
      </c>
      <c r="W179" s="7"/>
      <c r="AA179" s="7">
        <f t="shared" si="57"/>
        <v>75600</v>
      </c>
      <c r="AB179" s="7">
        <v>175</v>
      </c>
      <c r="AC179" t="s">
        <v>23</v>
      </c>
      <c r="AD179" s="4">
        <v>0.4794520547945205</v>
      </c>
      <c r="AE179" s="4">
        <v>12.945205479452055</v>
      </c>
      <c r="AF179" s="7">
        <v>100</v>
      </c>
      <c r="AG179" s="9">
        <v>4078.75</v>
      </c>
      <c r="AH179" s="9">
        <f t="shared" si="43"/>
        <v>11.174657534246576</v>
      </c>
      <c r="AI179" s="9">
        <v>614.6061643835617</v>
      </c>
      <c r="AJ179" s="6"/>
      <c r="AK179" s="9"/>
      <c r="AL179" s="9">
        <f t="shared" si="46"/>
        <v>121.36346915</v>
      </c>
      <c r="AN179" s="2">
        <v>0.03</v>
      </c>
      <c r="AO179" s="4">
        <f t="shared" si="47"/>
        <v>0</v>
      </c>
      <c r="AP179" s="4"/>
      <c r="AQ179" s="4"/>
      <c r="AR179" t="s">
        <v>427</v>
      </c>
    </row>
    <row r="180" spans="1:44" ht="15">
      <c r="A180">
        <v>1190544</v>
      </c>
      <c r="B180" t="s">
        <v>21</v>
      </c>
      <c r="C180" t="s">
        <v>1004</v>
      </c>
      <c r="D180" t="s">
        <v>24</v>
      </c>
      <c r="E180" t="s">
        <v>50</v>
      </c>
      <c r="F180" t="s">
        <v>22</v>
      </c>
      <c r="G180">
        <v>2313</v>
      </c>
      <c r="H180">
        <v>2003</v>
      </c>
      <c r="I180">
        <v>4</v>
      </c>
      <c r="J180">
        <v>3</v>
      </c>
      <c r="K180">
        <v>3</v>
      </c>
      <c r="L180">
        <v>0</v>
      </c>
      <c r="M180" s="5">
        <v>44783</v>
      </c>
      <c r="N180" s="1">
        <v>44811</v>
      </c>
      <c r="O180" s="1"/>
      <c r="P180" s="3">
        <f t="shared" si="38"/>
        <v>28</v>
      </c>
      <c r="Q180" s="3">
        <v>197</v>
      </c>
      <c r="R180">
        <v>158</v>
      </c>
      <c r="S180" s="8">
        <v>401500</v>
      </c>
      <c r="T180" s="4">
        <f t="shared" si="39"/>
        <v>20075</v>
      </c>
      <c r="U180" s="7">
        <v>436000</v>
      </c>
      <c r="V180" s="7">
        <v>371000</v>
      </c>
      <c r="W180" s="7"/>
      <c r="AA180" s="7">
        <f t="shared" si="57"/>
        <v>-30500</v>
      </c>
      <c r="AB180" s="7">
        <v>70</v>
      </c>
      <c r="AC180" t="s">
        <v>23</v>
      </c>
      <c r="AD180" s="4">
        <v>0.1917808219178082</v>
      </c>
      <c r="AE180" s="4">
        <v>30.301369863013697</v>
      </c>
      <c r="AF180" s="7">
        <v>125</v>
      </c>
      <c r="AG180" s="9">
        <v>3432.96</v>
      </c>
      <c r="AH180" s="9">
        <f t="shared" si="43"/>
        <v>9.405369863013698</v>
      </c>
      <c r="AI180" s="9">
        <v>1852.8578630136985</v>
      </c>
      <c r="AJ180" s="6"/>
      <c r="AK180" s="9"/>
      <c r="AL180" s="9">
        <f t="shared" si="46"/>
        <v>434.70188041</v>
      </c>
      <c r="AN180" s="2">
        <v>0.025</v>
      </c>
      <c r="AO180" s="4">
        <f t="shared" si="47"/>
        <v>0</v>
      </c>
      <c r="AP180" s="4"/>
      <c r="AQ180" s="4"/>
      <c r="AR180" t="s">
        <v>51</v>
      </c>
    </row>
    <row r="181" spans="1:44" ht="15">
      <c r="A181">
        <v>1205195</v>
      </c>
      <c r="B181" t="s">
        <v>21</v>
      </c>
      <c r="C181" t="s">
        <v>1125</v>
      </c>
      <c r="D181" t="s">
        <v>24</v>
      </c>
      <c r="E181" t="s">
        <v>69</v>
      </c>
      <c r="F181" t="s">
        <v>22</v>
      </c>
      <c r="G181">
        <v>2981</v>
      </c>
      <c r="H181">
        <v>2004</v>
      </c>
      <c r="I181">
        <v>4</v>
      </c>
      <c r="J181">
        <v>4</v>
      </c>
      <c r="K181">
        <v>4</v>
      </c>
      <c r="L181">
        <v>0</v>
      </c>
      <c r="M181" s="5">
        <v>44896</v>
      </c>
      <c r="N181" s="1">
        <v>44915</v>
      </c>
      <c r="O181" s="1"/>
      <c r="P181" s="3">
        <f t="shared" si="38"/>
        <v>19</v>
      </c>
      <c r="Q181" s="3">
        <v>84</v>
      </c>
      <c r="R181">
        <v>63</v>
      </c>
      <c r="S181" s="8">
        <v>344500</v>
      </c>
      <c r="T181" s="4">
        <f t="shared" si="39"/>
        <v>17225</v>
      </c>
      <c r="U181" s="7">
        <v>440000</v>
      </c>
      <c r="V181" s="7">
        <v>430000</v>
      </c>
      <c r="W181" s="7"/>
      <c r="AA181" s="7">
        <f t="shared" si="57"/>
        <v>85500</v>
      </c>
      <c r="AB181" s="7">
        <v>85</v>
      </c>
      <c r="AC181" t="s">
        <v>23</v>
      </c>
      <c r="AD181" s="4">
        <v>0.2328767123287671</v>
      </c>
      <c r="AE181" s="4">
        <v>14.671232876712327</v>
      </c>
      <c r="AF181" s="7">
        <v>150</v>
      </c>
      <c r="AG181" s="9">
        <v>5691.98</v>
      </c>
      <c r="AH181" s="9">
        <f t="shared" si="43"/>
        <v>15.594465753424656</v>
      </c>
      <c r="AI181" s="9">
        <v>1309.935123287671</v>
      </c>
      <c r="AJ181" s="6"/>
      <c r="AK181" s="9"/>
      <c r="AL181" s="9">
        <f t="shared" si="46"/>
        <v>185.35511652</v>
      </c>
      <c r="AN181" s="2">
        <v>0.025</v>
      </c>
      <c r="AO181" s="4">
        <f t="shared" si="47"/>
        <v>0</v>
      </c>
      <c r="AP181" s="4"/>
      <c r="AQ181" s="4"/>
      <c r="AR181" t="s">
        <v>70</v>
      </c>
    </row>
    <row r="182" spans="1:44" ht="15">
      <c r="A182">
        <v>1196479</v>
      </c>
      <c r="B182" t="s">
        <v>21</v>
      </c>
      <c r="C182" t="s">
        <v>1315</v>
      </c>
      <c r="D182" t="s">
        <v>27</v>
      </c>
      <c r="E182" t="s">
        <v>54</v>
      </c>
      <c r="F182" t="s">
        <v>32</v>
      </c>
      <c r="G182">
        <v>1568</v>
      </c>
      <c r="H182">
        <v>2020</v>
      </c>
      <c r="I182">
        <v>3</v>
      </c>
      <c r="J182">
        <v>3</v>
      </c>
      <c r="K182">
        <v>2</v>
      </c>
      <c r="L182">
        <v>1</v>
      </c>
      <c r="M182" s="5">
        <v>44845</v>
      </c>
      <c r="N182" s="1">
        <v>44851</v>
      </c>
      <c r="O182" s="1"/>
      <c r="P182" s="3">
        <f t="shared" si="38"/>
        <v>6</v>
      </c>
      <c r="Q182" s="3">
        <v>135</v>
      </c>
      <c r="R182">
        <v>127</v>
      </c>
      <c r="S182" s="8">
        <v>298700</v>
      </c>
      <c r="T182" s="4">
        <f t="shared" si="39"/>
        <v>14935</v>
      </c>
      <c r="U182" s="7">
        <v>370000</v>
      </c>
      <c r="V182" s="7">
        <v>332000</v>
      </c>
      <c r="W182" s="7"/>
      <c r="AA182" s="7">
        <f t="shared" si="57"/>
        <v>33300</v>
      </c>
      <c r="AB182" s="7">
        <v>169</v>
      </c>
      <c r="AC182" t="s">
        <v>1420</v>
      </c>
      <c r="AD182" s="4">
        <v>5.633333333333334</v>
      </c>
      <c r="AE182" s="4">
        <v>715.4333333333334</v>
      </c>
      <c r="AF182" s="7">
        <v>150</v>
      </c>
      <c r="AG182" s="9">
        <v>2532.66</v>
      </c>
      <c r="AH182" s="9">
        <f t="shared" si="43"/>
        <v>6.938794520547945</v>
      </c>
      <c r="AI182" s="9">
        <v>936.7372602739725</v>
      </c>
      <c r="AJ182" s="6"/>
      <c r="AK182" s="9"/>
      <c r="AL182" s="9">
        <f t="shared" si="46"/>
        <v>297.89215155</v>
      </c>
      <c r="AN182" s="2">
        <v>0.025</v>
      </c>
      <c r="AO182" s="4">
        <f t="shared" si="47"/>
        <v>0</v>
      </c>
      <c r="AP182" s="4"/>
      <c r="AQ182" s="4"/>
      <c r="AR182" t="s">
        <v>55</v>
      </c>
    </row>
    <row r="183" spans="1:44" ht="15">
      <c r="A183">
        <v>1186746</v>
      </c>
      <c r="B183" t="s">
        <v>21</v>
      </c>
      <c r="C183" t="s">
        <v>1232</v>
      </c>
      <c r="D183" t="s">
        <v>24</v>
      </c>
      <c r="E183" t="s">
        <v>606</v>
      </c>
      <c r="F183" t="s">
        <v>22</v>
      </c>
      <c r="G183">
        <v>2348</v>
      </c>
      <c r="H183">
        <v>1999</v>
      </c>
      <c r="I183">
        <v>4</v>
      </c>
      <c r="J183">
        <v>2</v>
      </c>
      <c r="K183">
        <v>2</v>
      </c>
      <c r="L183">
        <v>0</v>
      </c>
      <c r="M183" s="5">
        <v>44769</v>
      </c>
      <c r="N183" s="1">
        <v>44788</v>
      </c>
      <c r="O183" s="1"/>
      <c r="P183" s="3">
        <f t="shared" si="38"/>
        <v>19</v>
      </c>
      <c r="Q183" s="3">
        <v>211</v>
      </c>
      <c r="R183">
        <v>181</v>
      </c>
      <c r="S183" s="8">
        <v>446400</v>
      </c>
      <c r="T183" s="4">
        <f t="shared" si="39"/>
        <v>22320</v>
      </c>
      <c r="U183" s="7">
        <v>490000</v>
      </c>
      <c r="V183" s="7">
        <v>428000</v>
      </c>
      <c r="W183" s="7"/>
      <c r="AA183" s="7">
        <f t="shared" si="57"/>
        <v>-18400</v>
      </c>
      <c r="AB183" s="7">
        <v>50</v>
      </c>
      <c r="AC183" t="s">
        <v>23</v>
      </c>
      <c r="AD183" s="4">
        <v>0.136986301369863</v>
      </c>
      <c r="AE183" s="4">
        <v>24.794520547945204</v>
      </c>
      <c r="AG183" s="9">
        <v>5952.31</v>
      </c>
      <c r="AH183" s="9">
        <f t="shared" si="43"/>
        <v>16.307698630136986</v>
      </c>
      <c r="AI183" s="9">
        <v>3440.924410958904</v>
      </c>
      <c r="AJ183" s="6"/>
      <c r="AK183" s="9"/>
      <c r="AL183" s="9">
        <f t="shared" si="46"/>
        <v>465.59439983</v>
      </c>
      <c r="AN183" s="2">
        <v>0.025</v>
      </c>
      <c r="AO183" s="4">
        <f t="shared" si="47"/>
        <v>0</v>
      </c>
      <c r="AP183" s="4"/>
      <c r="AQ183" s="4"/>
      <c r="AR183" t="s">
        <v>607</v>
      </c>
    </row>
    <row r="184" spans="1:44" ht="15">
      <c r="A184">
        <v>1179268</v>
      </c>
      <c r="B184" t="s">
        <v>21</v>
      </c>
      <c r="C184" t="s">
        <v>1231</v>
      </c>
      <c r="D184" t="s">
        <v>24</v>
      </c>
      <c r="E184" t="s">
        <v>166</v>
      </c>
      <c r="F184" t="s">
        <v>22</v>
      </c>
      <c r="G184">
        <v>1700</v>
      </c>
      <c r="H184">
        <v>2020</v>
      </c>
      <c r="I184">
        <v>4</v>
      </c>
      <c r="J184">
        <v>2</v>
      </c>
      <c r="K184">
        <v>2</v>
      </c>
      <c r="L184">
        <v>0</v>
      </c>
      <c r="M184" s="5">
        <v>44721</v>
      </c>
      <c r="N184" s="1">
        <v>44747</v>
      </c>
      <c r="O184" s="1"/>
      <c r="P184" s="3">
        <f t="shared" si="38"/>
        <v>26</v>
      </c>
      <c r="Q184" s="3">
        <v>259</v>
      </c>
      <c r="R184">
        <v>202</v>
      </c>
      <c r="S184" s="8">
        <v>339900</v>
      </c>
      <c r="T184" s="4">
        <f t="shared" si="39"/>
        <v>16995</v>
      </c>
      <c r="U184" s="7">
        <v>390000</v>
      </c>
      <c r="V184" s="7">
        <v>317000</v>
      </c>
      <c r="W184" s="7"/>
      <c r="AA184" s="7">
        <f t="shared" si="57"/>
        <v>-22900</v>
      </c>
      <c r="AB184" s="7">
        <v>50</v>
      </c>
      <c r="AC184" t="s">
        <v>23</v>
      </c>
      <c r="AD184" s="4">
        <v>0.136986301369863</v>
      </c>
      <c r="AE184" s="4">
        <v>27.671232876712327</v>
      </c>
      <c r="AG184" s="9">
        <v>4612.75</v>
      </c>
      <c r="AH184" s="9">
        <f t="shared" si="43"/>
        <v>12.637671232876713</v>
      </c>
      <c r="AI184" s="9">
        <v>3273.1568493150685</v>
      </c>
      <c r="AJ184" s="6"/>
      <c r="AK184" s="9"/>
      <c r="AL184" s="9">
        <f t="shared" si="46"/>
        <v>571.51160927</v>
      </c>
      <c r="AN184" s="2">
        <v>0.025</v>
      </c>
      <c r="AO184" s="4">
        <f t="shared" si="47"/>
        <v>0</v>
      </c>
      <c r="AP184" s="4"/>
      <c r="AQ184" s="4"/>
      <c r="AR184" t="s">
        <v>167</v>
      </c>
    </row>
    <row r="185" spans="1:44" ht="15">
      <c r="A185">
        <v>1185083</v>
      </c>
      <c r="B185" t="s">
        <v>21</v>
      </c>
      <c r="C185" t="s">
        <v>929</v>
      </c>
      <c r="D185" t="s">
        <v>27</v>
      </c>
      <c r="E185" t="s">
        <v>114</v>
      </c>
      <c r="F185" t="s">
        <v>22</v>
      </c>
      <c r="G185">
        <v>1317</v>
      </c>
      <c r="H185">
        <v>1992</v>
      </c>
      <c r="I185">
        <v>3</v>
      </c>
      <c r="J185">
        <v>2</v>
      </c>
      <c r="K185">
        <v>2</v>
      </c>
      <c r="L185">
        <v>0</v>
      </c>
      <c r="M185" s="5">
        <v>44747</v>
      </c>
      <c r="N185" s="1">
        <v>44778</v>
      </c>
      <c r="O185" s="1"/>
      <c r="P185" s="3">
        <f t="shared" si="38"/>
        <v>31</v>
      </c>
      <c r="Q185" s="3">
        <v>233</v>
      </c>
      <c r="R185">
        <v>175</v>
      </c>
      <c r="S185" s="8">
        <v>305100</v>
      </c>
      <c r="T185" s="4">
        <f t="shared" si="39"/>
        <v>15255</v>
      </c>
      <c r="U185" s="7">
        <v>350000</v>
      </c>
      <c r="V185" s="7">
        <v>311000</v>
      </c>
      <c r="W185" s="7"/>
      <c r="AA185" s="7">
        <f t="shared" si="57"/>
        <v>5900</v>
      </c>
      <c r="AB185" s="7">
        <v>65</v>
      </c>
      <c r="AC185" t="s">
        <v>23</v>
      </c>
      <c r="AD185" s="4">
        <v>0.1780821917808219</v>
      </c>
      <c r="AE185" s="4">
        <v>31.164383561643834</v>
      </c>
      <c r="AG185" s="9">
        <v>3635.97</v>
      </c>
      <c r="AH185" s="9">
        <f t="shared" si="43"/>
        <v>9.961561643835616</v>
      </c>
      <c r="AI185" s="9">
        <v>2321.0438630136982</v>
      </c>
      <c r="AJ185" s="6"/>
      <c r="AK185" s="9"/>
      <c r="AL185" s="9">
        <f t="shared" si="46"/>
        <v>514.13978749</v>
      </c>
      <c r="AN185" s="2">
        <v>0.025</v>
      </c>
      <c r="AO185" s="4">
        <f t="shared" si="47"/>
        <v>0</v>
      </c>
      <c r="AP185" s="4"/>
      <c r="AQ185" s="4"/>
      <c r="AR185" t="s">
        <v>115</v>
      </c>
    </row>
    <row r="186" spans="1:44" ht="15">
      <c r="A186">
        <v>1203659</v>
      </c>
      <c r="B186" t="s">
        <v>21</v>
      </c>
      <c r="C186" t="s">
        <v>1005</v>
      </c>
      <c r="D186" t="s">
        <v>24</v>
      </c>
      <c r="E186" t="s">
        <v>479</v>
      </c>
      <c r="F186" t="s">
        <v>22</v>
      </c>
      <c r="G186">
        <v>2836</v>
      </c>
      <c r="H186">
        <v>2004</v>
      </c>
      <c r="I186">
        <v>5</v>
      </c>
      <c r="J186">
        <v>3</v>
      </c>
      <c r="K186">
        <v>2</v>
      </c>
      <c r="L186">
        <v>1</v>
      </c>
      <c r="M186" s="5">
        <v>44883</v>
      </c>
      <c r="N186" s="1">
        <v>44902</v>
      </c>
      <c r="O186" s="1"/>
      <c r="P186" s="3">
        <f t="shared" si="38"/>
        <v>19</v>
      </c>
      <c r="Q186" s="3">
        <v>97</v>
      </c>
      <c r="R186">
        <v>67</v>
      </c>
      <c r="S186" s="8">
        <v>350400</v>
      </c>
      <c r="T186" s="4">
        <f t="shared" si="39"/>
        <v>17520</v>
      </c>
      <c r="U186" s="7">
        <v>426000</v>
      </c>
      <c r="V186" s="7">
        <v>414000</v>
      </c>
      <c r="W186" s="7"/>
      <c r="AA186" s="7">
        <f t="shared" si="57"/>
        <v>63600</v>
      </c>
      <c r="AB186" s="7">
        <v>70</v>
      </c>
      <c r="AC186" t="s">
        <v>23</v>
      </c>
      <c r="AD186" s="4">
        <v>0.1917808219178082</v>
      </c>
      <c r="AE186" s="4">
        <v>12.84931506849315</v>
      </c>
      <c r="AG186" s="9">
        <v>3821.49</v>
      </c>
      <c r="AH186" s="9">
        <f t="shared" si="43"/>
        <v>10.469835616438356</v>
      </c>
      <c r="AI186" s="9">
        <v>1015.5740547945205</v>
      </c>
      <c r="AJ186" s="6"/>
      <c r="AK186" s="9"/>
      <c r="AL186" s="9">
        <f t="shared" si="46"/>
        <v>214.04102741</v>
      </c>
      <c r="AN186" s="2">
        <v>0.025</v>
      </c>
      <c r="AO186" s="4">
        <f t="shared" si="47"/>
        <v>0</v>
      </c>
      <c r="AP186" s="4"/>
      <c r="AQ186" s="4"/>
      <c r="AR186" t="s">
        <v>480</v>
      </c>
    </row>
    <row r="187" spans="1:44" ht="15">
      <c r="A187">
        <v>1186652</v>
      </c>
      <c r="B187" t="s">
        <v>21</v>
      </c>
      <c r="C187" t="s">
        <v>1121</v>
      </c>
      <c r="D187" t="s">
        <v>159</v>
      </c>
      <c r="E187" t="s">
        <v>528</v>
      </c>
      <c r="F187" t="s">
        <v>22</v>
      </c>
      <c r="G187">
        <v>2202</v>
      </c>
      <c r="H187">
        <v>2006</v>
      </c>
      <c r="I187">
        <v>4</v>
      </c>
      <c r="J187">
        <v>3</v>
      </c>
      <c r="K187">
        <v>3</v>
      </c>
      <c r="L187">
        <v>0</v>
      </c>
      <c r="M187" s="5">
        <v>44740</v>
      </c>
      <c r="N187" s="1">
        <v>44788</v>
      </c>
      <c r="O187" s="1"/>
      <c r="P187" s="3">
        <f t="shared" si="38"/>
        <v>48</v>
      </c>
      <c r="Q187" s="3">
        <v>240</v>
      </c>
      <c r="R187">
        <v>181</v>
      </c>
      <c r="S187" s="8">
        <v>455400</v>
      </c>
      <c r="T187" s="4">
        <f t="shared" si="39"/>
        <v>22770</v>
      </c>
      <c r="U187" s="7">
        <v>492000</v>
      </c>
      <c r="V187" s="7">
        <v>445000</v>
      </c>
      <c r="W187" s="7"/>
      <c r="AA187" s="7">
        <f t="shared" si="57"/>
        <v>-10400</v>
      </c>
      <c r="AB187" s="7">
        <v>70</v>
      </c>
      <c r="AC187" t="s">
        <v>23</v>
      </c>
      <c r="AD187" s="4">
        <v>0.1917808219178082</v>
      </c>
      <c r="AE187" s="4">
        <v>34.71232876712329</v>
      </c>
      <c r="AG187" s="9">
        <v>2476.61</v>
      </c>
      <c r="AH187" s="9">
        <f t="shared" si="43"/>
        <v>6.785232876712329</v>
      </c>
      <c r="AI187" s="9">
        <v>1628.455890410959</v>
      </c>
      <c r="AJ187" s="6"/>
      <c r="AK187" s="9"/>
      <c r="AL187" s="9">
        <f t="shared" si="46"/>
        <v>529.5860472</v>
      </c>
      <c r="AN187" s="2">
        <v>0.025</v>
      </c>
      <c r="AO187" s="4">
        <f t="shared" si="47"/>
        <v>0</v>
      </c>
      <c r="AP187" s="4"/>
      <c r="AQ187" s="4"/>
      <c r="AR187" t="s">
        <v>529</v>
      </c>
    </row>
    <row r="188" spans="1:44" ht="15">
      <c r="A188">
        <v>1186367</v>
      </c>
      <c r="B188" t="s">
        <v>21</v>
      </c>
      <c r="C188" t="s">
        <v>1120</v>
      </c>
      <c r="D188" t="s">
        <v>24</v>
      </c>
      <c r="E188" t="s">
        <v>69</v>
      </c>
      <c r="F188" t="s">
        <v>22</v>
      </c>
      <c r="G188">
        <v>1770</v>
      </c>
      <c r="H188">
        <v>2004</v>
      </c>
      <c r="I188">
        <v>4</v>
      </c>
      <c r="J188">
        <v>2</v>
      </c>
      <c r="K188">
        <v>2</v>
      </c>
      <c r="L188">
        <v>0</v>
      </c>
      <c r="M188" s="5">
        <v>44754</v>
      </c>
      <c r="N188" s="1">
        <v>44785</v>
      </c>
      <c r="O188" s="1"/>
      <c r="P188" s="3">
        <f t="shared" si="38"/>
        <v>31</v>
      </c>
      <c r="Q188" s="3">
        <v>226</v>
      </c>
      <c r="R188">
        <v>157</v>
      </c>
      <c r="S188" s="8">
        <v>341100</v>
      </c>
      <c r="T188" s="4">
        <f t="shared" si="39"/>
        <v>17055</v>
      </c>
      <c r="U188" s="7">
        <v>386000</v>
      </c>
      <c r="V188" s="7">
        <v>328000</v>
      </c>
      <c r="W188" s="7"/>
      <c r="AA188" s="7">
        <f t="shared" si="57"/>
        <v>-13100</v>
      </c>
      <c r="AB188" s="7">
        <v>70</v>
      </c>
      <c r="AC188" t="s">
        <v>23</v>
      </c>
      <c r="AD188" s="4">
        <v>0.1917808219178082</v>
      </c>
      <c r="AE188" s="4">
        <v>30.109589041095887</v>
      </c>
      <c r="AG188" s="9">
        <v>4776.29</v>
      </c>
      <c r="AH188" s="9">
        <f t="shared" si="43"/>
        <v>13.08572602739726</v>
      </c>
      <c r="AI188" s="9">
        <v>2957.374082191781</v>
      </c>
      <c r="AJ188" s="6"/>
      <c r="AK188" s="9"/>
      <c r="AL188" s="9">
        <f t="shared" si="46"/>
        <v>498.69352778</v>
      </c>
      <c r="AN188" s="2">
        <v>0.025</v>
      </c>
      <c r="AO188" s="4">
        <f t="shared" si="47"/>
        <v>0</v>
      </c>
      <c r="AP188" s="4"/>
      <c r="AQ188" s="4"/>
      <c r="AR188" t="s">
        <v>312</v>
      </c>
    </row>
    <row r="189" spans="1:44" ht="15">
      <c r="A189">
        <v>1180582</v>
      </c>
      <c r="B189" t="s">
        <v>21</v>
      </c>
      <c r="C189" t="s">
        <v>1233</v>
      </c>
      <c r="D189" t="s">
        <v>24</v>
      </c>
      <c r="E189" t="s">
        <v>69</v>
      </c>
      <c r="F189" t="s">
        <v>22</v>
      </c>
      <c r="G189">
        <v>2881</v>
      </c>
      <c r="H189">
        <v>2005</v>
      </c>
      <c r="I189">
        <v>5</v>
      </c>
      <c r="J189">
        <v>4</v>
      </c>
      <c r="K189">
        <v>3</v>
      </c>
      <c r="L189">
        <v>1</v>
      </c>
      <c r="M189" s="5">
        <v>44727</v>
      </c>
      <c r="N189" s="1">
        <v>44754</v>
      </c>
      <c r="O189" s="1"/>
      <c r="P189" s="3">
        <f t="shared" si="38"/>
        <v>27</v>
      </c>
      <c r="Q189" s="3">
        <v>253</v>
      </c>
      <c r="R189">
        <v>195</v>
      </c>
      <c r="S189" s="8">
        <v>441400</v>
      </c>
      <c r="T189" s="4">
        <f t="shared" si="39"/>
        <v>22070</v>
      </c>
      <c r="U189" s="7">
        <v>500000</v>
      </c>
      <c r="V189" s="7">
        <v>384000</v>
      </c>
      <c r="W189" s="7"/>
      <c r="AA189" s="7">
        <f t="shared" si="57"/>
        <v>-57400</v>
      </c>
      <c r="AB189" s="7">
        <v>70</v>
      </c>
      <c r="AC189" t="s">
        <v>23</v>
      </c>
      <c r="AD189" s="4">
        <v>0.1917808219178082</v>
      </c>
      <c r="AE189" s="4">
        <v>37.3972602739726</v>
      </c>
      <c r="AG189" s="9">
        <v>3982.51</v>
      </c>
      <c r="AH189" s="9">
        <f t="shared" si="43"/>
        <v>10.910986301369864</v>
      </c>
      <c r="AI189" s="9">
        <v>2760.4795342465754</v>
      </c>
      <c r="AJ189" s="6"/>
      <c r="AK189" s="9"/>
      <c r="AL189" s="9">
        <f t="shared" si="46"/>
        <v>558.27195809</v>
      </c>
      <c r="AN189" s="2">
        <v>0.025</v>
      </c>
      <c r="AO189" s="4">
        <f t="shared" si="47"/>
        <v>0</v>
      </c>
      <c r="AP189" s="4"/>
      <c r="AQ189" s="4"/>
      <c r="AR189" t="s">
        <v>289</v>
      </c>
    </row>
    <row r="190" spans="1:44" ht="15">
      <c r="A190">
        <v>1195610</v>
      </c>
      <c r="B190" t="s">
        <v>21</v>
      </c>
      <c r="C190" t="s">
        <v>1122</v>
      </c>
      <c r="D190" t="s">
        <v>24</v>
      </c>
      <c r="E190" t="s">
        <v>244</v>
      </c>
      <c r="F190" t="s">
        <v>60</v>
      </c>
      <c r="G190">
        <v>1296</v>
      </c>
      <c r="H190">
        <v>2005</v>
      </c>
      <c r="I190">
        <v>2</v>
      </c>
      <c r="J190">
        <v>2</v>
      </c>
      <c r="K190">
        <v>2</v>
      </c>
      <c r="L190">
        <v>0</v>
      </c>
      <c r="M190" s="5">
        <v>44817</v>
      </c>
      <c r="N190" s="1">
        <v>44846</v>
      </c>
      <c r="O190" s="1"/>
      <c r="P190" s="3">
        <f t="shared" si="38"/>
        <v>29</v>
      </c>
      <c r="Q190" s="3">
        <v>163</v>
      </c>
      <c r="R190">
        <v>116</v>
      </c>
      <c r="S190" s="8">
        <v>237700</v>
      </c>
      <c r="T190" s="4">
        <f t="shared" si="39"/>
        <v>11885</v>
      </c>
      <c r="U190" s="7">
        <v>260000</v>
      </c>
      <c r="V190" s="7">
        <v>239000</v>
      </c>
      <c r="W190" s="7"/>
      <c r="AA190" s="7">
        <f t="shared" si="57"/>
        <v>1300</v>
      </c>
      <c r="AB190" s="7">
        <v>73</v>
      </c>
      <c r="AC190" t="s">
        <v>23</v>
      </c>
      <c r="AD190" s="4">
        <v>0.2</v>
      </c>
      <c r="AE190" s="4">
        <v>23.200000000000003</v>
      </c>
      <c r="AG190" s="9">
        <v>2099.84</v>
      </c>
      <c r="AH190" s="9">
        <f t="shared" si="43"/>
        <v>5.752986301369863</v>
      </c>
      <c r="AI190" s="9">
        <v>937.7367671232877</v>
      </c>
      <c r="AJ190" s="6"/>
      <c r="AK190" s="9"/>
      <c r="AL190" s="9">
        <f t="shared" si="46"/>
        <v>359.67719039</v>
      </c>
      <c r="AN190" s="2">
        <v>0.025</v>
      </c>
      <c r="AO190" s="4">
        <f t="shared" si="47"/>
        <v>0</v>
      </c>
      <c r="AP190" s="4"/>
      <c r="AQ190" s="4"/>
      <c r="AR190" t="s">
        <v>377</v>
      </c>
    </row>
    <row r="191" spans="1:44" ht="15">
      <c r="A191">
        <v>1195658</v>
      </c>
      <c r="B191" t="s">
        <v>21</v>
      </c>
      <c r="C191" t="s">
        <v>1308</v>
      </c>
      <c r="D191" t="s">
        <v>27</v>
      </c>
      <c r="E191" t="s">
        <v>120</v>
      </c>
      <c r="F191" t="s">
        <v>22</v>
      </c>
      <c r="G191">
        <v>2288</v>
      </c>
      <c r="H191">
        <v>2007</v>
      </c>
      <c r="I191">
        <v>4</v>
      </c>
      <c r="J191">
        <v>2</v>
      </c>
      <c r="K191">
        <v>2</v>
      </c>
      <c r="L191">
        <v>0</v>
      </c>
      <c r="M191" s="5">
        <v>44817</v>
      </c>
      <c r="N191" s="1">
        <v>44846</v>
      </c>
      <c r="O191" s="1"/>
      <c r="P191" s="3">
        <f t="shared" si="38"/>
        <v>29</v>
      </c>
      <c r="Q191" s="3">
        <v>163</v>
      </c>
      <c r="R191">
        <v>83</v>
      </c>
      <c r="S191" s="8">
        <v>417400</v>
      </c>
      <c r="T191" s="4">
        <f t="shared" si="39"/>
        <v>20870</v>
      </c>
      <c r="U191" s="7">
        <v>480000</v>
      </c>
      <c r="V191" s="7">
        <v>470000</v>
      </c>
      <c r="W191" s="7"/>
      <c r="AA191" s="7">
        <f t="shared" si="57"/>
        <v>52600</v>
      </c>
      <c r="AB191" s="7">
        <v>74</v>
      </c>
      <c r="AC191" t="s">
        <v>23</v>
      </c>
      <c r="AD191" s="4">
        <v>0.20273972602739726</v>
      </c>
      <c r="AE191" s="4">
        <v>16.827397260273973</v>
      </c>
      <c r="AG191" s="9">
        <v>5686.85</v>
      </c>
      <c r="AH191" s="9">
        <f t="shared" si="43"/>
        <v>15.58041095890411</v>
      </c>
      <c r="AI191" s="9">
        <v>2539.60698630137</v>
      </c>
      <c r="AJ191" s="6"/>
      <c r="AK191" s="9"/>
      <c r="AL191" s="9">
        <f t="shared" si="46"/>
        <v>359.67719039</v>
      </c>
      <c r="AN191" s="2">
        <v>0.025</v>
      </c>
      <c r="AO191" s="4">
        <f t="shared" si="47"/>
        <v>0</v>
      </c>
      <c r="AP191" s="4"/>
      <c r="AQ191" s="4"/>
      <c r="AR191" t="s">
        <v>121</v>
      </c>
    </row>
    <row r="192" spans="1:44" ht="15">
      <c r="A192">
        <v>1209655</v>
      </c>
      <c r="B192" t="s">
        <v>21</v>
      </c>
      <c r="C192" t="s">
        <v>1391</v>
      </c>
      <c r="D192" t="s">
        <v>24</v>
      </c>
      <c r="E192" t="s">
        <v>509</v>
      </c>
      <c r="F192" t="s">
        <v>22</v>
      </c>
      <c r="G192">
        <v>2382</v>
      </c>
      <c r="H192">
        <v>2018</v>
      </c>
      <c r="I192">
        <v>4</v>
      </c>
      <c r="J192">
        <v>3</v>
      </c>
      <c r="K192">
        <v>2</v>
      </c>
      <c r="L192">
        <v>1</v>
      </c>
      <c r="M192" s="5">
        <v>44935</v>
      </c>
      <c r="N192" s="1">
        <v>44951</v>
      </c>
      <c r="O192" s="1"/>
      <c r="P192" s="3">
        <f t="shared" si="38"/>
        <v>16</v>
      </c>
      <c r="Q192" s="3">
        <v>45</v>
      </c>
      <c r="R192">
        <v>27</v>
      </c>
      <c r="S192" s="8">
        <v>401000</v>
      </c>
      <c r="T192" s="4">
        <f t="shared" si="39"/>
        <v>20050</v>
      </c>
      <c r="U192" s="7">
        <v>386000</v>
      </c>
      <c r="V192" s="7">
        <v>386000</v>
      </c>
      <c r="W192" s="7"/>
      <c r="AA192" s="7">
        <f t="shared" si="57"/>
        <v>-15000</v>
      </c>
      <c r="AB192" s="7">
        <v>80</v>
      </c>
      <c r="AC192" t="s">
        <v>23</v>
      </c>
      <c r="AD192" s="4">
        <v>0.2191780821917808</v>
      </c>
      <c r="AE192" s="4">
        <v>5.917808219178082</v>
      </c>
      <c r="AG192" s="9">
        <v>4577.76</v>
      </c>
      <c r="AH192" s="9">
        <f t="shared" si="43"/>
        <v>12.541808219178083</v>
      </c>
      <c r="AI192" s="9">
        <v>564.3813698630138</v>
      </c>
      <c r="AJ192" s="6"/>
      <c r="AK192" s="9"/>
      <c r="AL192" s="9">
        <f t="shared" si="46"/>
        <v>99.29738385</v>
      </c>
      <c r="AN192" s="2">
        <v>0.025</v>
      </c>
      <c r="AO192" s="4">
        <f t="shared" si="47"/>
        <v>0</v>
      </c>
      <c r="AP192" s="4"/>
      <c r="AQ192" s="4"/>
      <c r="AR192" t="s">
        <v>510</v>
      </c>
    </row>
    <row r="193" spans="1:44" ht="15">
      <c r="A193">
        <v>1208086</v>
      </c>
      <c r="B193" t="s">
        <v>21</v>
      </c>
      <c r="C193" t="s">
        <v>1124</v>
      </c>
      <c r="D193" t="s">
        <v>24</v>
      </c>
      <c r="E193" t="s">
        <v>514</v>
      </c>
      <c r="F193" t="s">
        <v>22</v>
      </c>
      <c r="G193">
        <v>1685</v>
      </c>
      <c r="H193">
        <v>2017</v>
      </c>
      <c r="I193">
        <v>4</v>
      </c>
      <c r="J193">
        <v>2</v>
      </c>
      <c r="K193">
        <v>2</v>
      </c>
      <c r="L193">
        <v>0</v>
      </c>
      <c r="M193" s="5">
        <v>44919</v>
      </c>
      <c r="N193" s="1">
        <v>44940</v>
      </c>
      <c r="O193" s="1"/>
      <c r="P193" s="3">
        <f t="shared" si="38"/>
        <v>21</v>
      </c>
      <c r="Q193" s="3">
        <v>61</v>
      </c>
      <c r="R193">
        <v>38</v>
      </c>
      <c r="S193" s="8">
        <v>296600</v>
      </c>
      <c r="T193" s="4">
        <f t="shared" si="39"/>
        <v>14830</v>
      </c>
      <c r="U193" s="7">
        <v>325000</v>
      </c>
      <c r="V193" s="7">
        <v>312000</v>
      </c>
      <c r="W193" s="7"/>
      <c r="AA193" s="7">
        <f t="shared" si="57"/>
        <v>15400</v>
      </c>
      <c r="AB193" s="7">
        <v>82.5</v>
      </c>
      <c r="AC193" t="s">
        <v>23</v>
      </c>
      <c r="AD193" s="4">
        <v>0.22602739726027396</v>
      </c>
      <c r="AE193" s="4">
        <v>8.58904109589041</v>
      </c>
      <c r="AG193" s="9">
        <v>1173.53</v>
      </c>
      <c r="AH193" s="9">
        <f t="shared" si="43"/>
        <v>3.2151506849315066</v>
      </c>
      <c r="AI193" s="9">
        <v>196.1241917808219</v>
      </c>
      <c r="AJ193" s="6"/>
      <c r="AK193" s="9"/>
      <c r="AL193" s="9">
        <f t="shared" si="46"/>
        <v>134.60312033</v>
      </c>
      <c r="AN193" s="2">
        <v>0.025</v>
      </c>
      <c r="AO193" s="4">
        <f t="shared" si="47"/>
        <v>0</v>
      </c>
      <c r="AP193" s="4"/>
      <c r="AQ193" s="4"/>
      <c r="AR193" t="s">
        <v>515</v>
      </c>
    </row>
    <row r="194" spans="1:44" ht="15">
      <c r="A194">
        <v>1181291</v>
      </c>
      <c r="B194" t="s">
        <v>21</v>
      </c>
      <c r="C194" t="s">
        <v>1365</v>
      </c>
      <c r="D194" t="s">
        <v>24</v>
      </c>
      <c r="E194" t="s">
        <v>77</v>
      </c>
      <c r="F194" t="s">
        <v>22</v>
      </c>
      <c r="G194">
        <v>1695</v>
      </c>
      <c r="H194">
        <v>2005</v>
      </c>
      <c r="I194">
        <v>3</v>
      </c>
      <c r="J194">
        <v>2</v>
      </c>
      <c r="K194">
        <v>2</v>
      </c>
      <c r="L194">
        <v>0</v>
      </c>
      <c r="M194" s="5">
        <v>44746</v>
      </c>
      <c r="N194" s="1">
        <v>44757</v>
      </c>
      <c r="O194" s="1"/>
      <c r="P194" s="3">
        <f aca="true" t="shared" si="58" ref="P194:P257">N194-M194</f>
        <v>11</v>
      </c>
      <c r="Q194" s="3">
        <v>234</v>
      </c>
      <c r="R194">
        <v>194</v>
      </c>
      <c r="S194" s="8">
        <v>346500</v>
      </c>
      <c r="T194" s="4">
        <f aca="true" t="shared" si="59" ref="T194:T257">S194*5%</f>
        <v>17325</v>
      </c>
      <c r="U194" s="7">
        <v>400000</v>
      </c>
      <c r="V194" s="7">
        <v>345000</v>
      </c>
      <c r="W194" s="7"/>
      <c r="AA194" s="7">
        <f t="shared" si="57"/>
        <v>-1500</v>
      </c>
      <c r="AB194" s="7">
        <v>85</v>
      </c>
      <c r="AC194" t="s">
        <v>23</v>
      </c>
      <c r="AD194" s="4">
        <v>0.2328767123287671</v>
      </c>
      <c r="AE194" s="4">
        <v>45.17808219178082</v>
      </c>
      <c r="AG194" s="9">
        <v>4590.96</v>
      </c>
      <c r="AH194" s="9">
        <f aca="true" t="shared" si="60" ref="AH194:AH257">AG194/365</f>
        <v>12.577972602739726</v>
      </c>
      <c r="AI194" s="9">
        <v>2943.2455890410956</v>
      </c>
      <c r="AJ194" s="6"/>
      <c r="AK194" s="9"/>
      <c r="AL194" s="9">
        <f aca="true" t="shared" si="61" ref="AL194:AL257">((5.5+(100*0.07171)+((100*71.68)/1000)+(100*0.00062)+(19.9*0.03)+(19.9*0.025641)+(19.9*0.1)+43.2)/30)*Q194</f>
        <v>516.34639602</v>
      </c>
      <c r="AN194" s="2">
        <v>0.025</v>
      </c>
      <c r="AO194" s="4">
        <f aca="true" t="shared" si="62" ref="AO194:AO257">AN194*W194</f>
        <v>0</v>
      </c>
      <c r="AP194" s="4"/>
      <c r="AQ194" s="4"/>
      <c r="AR194" t="s">
        <v>78</v>
      </c>
    </row>
    <row r="195" spans="1:44" ht="15">
      <c r="A195">
        <v>1190970</v>
      </c>
      <c r="B195" t="s">
        <v>21</v>
      </c>
      <c r="C195" t="s">
        <v>1375</v>
      </c>
      <c r="D195" t="s">
        <v>24</v>
      </c>
      <c r="E195" t="s">
        <v>626</v>
      </c>
      <c r="F195" t="s">
        <v>22</v>
      </c>
      <c r="G195">
        <v>1638</v>
      </c>
      <c r="H195">
        <v>2015</v>
      </c>
      <c r="I195">
        <v>3</v>
      </c>
      <c r="J195">
        <v>2</v>
      </c>
      <c r="K195">
        <v>2</v>
      </c>
      <c r="L195">
        <v>0</v>
      </c>
      <c r="M195" s="5">
        <v>44789</v>
      </c>
      <c r="N195" s="1">
        <v>44813</v>
      </c>
      <c r="O195" s="1"/>
      <c r="P195" s="3">
        <f t="shared" si="58"/>
        <v>24</v>
      </c>
      <c r="Q195" s="3">
        <v>191</v>
      </c>
      <c r="R195">
        <v>156</v>
      </c>
      <c r="S195" s="8">
        <v>323600</v>
      </c>
      <c r="T195" s="4">
        <f t="shared" si="59"/>
        <v>16180</v>
      </c>
      <c r="U195" s="7">
        <v>382000</v>
      </c>
      <c r="V195" s="7">
        <v>320000</v>
      </c>
      <c r="W195" s="7"/>
      <c r="AA195" s="7">
        <f t="shared" si="57"/>
        <v>-3600</v>
      </c>
      <c r="AB195" s="7">
        <v>85</v>
      </c>
      <c r="AC195" t="s">
        <v>23</v>
      </c>
      <c r="AD195" s="4">
        <v>0.2328767123287671</v>
      </c>
      <c r="AE195" s="4">
        <v>36.32876712328767</v>
      </c>
      <c r="AG195" s="9">
        <v>4325.95</v>
      </c>
      <c r="AH195" s="9">
        <f t="shared" si="60"/>
        <v>11.851917808219177</v>
      </c>
      <c r="AI195" s="9">
        <v>2263.716301369863</v>
      </c>
      <c r="AJ195" s="6"/>
      <c r="AK195" s="9"/>
      <c r="AL195" s="9">
        <f t="shared" si="61"/>
        <v>421.46222923</v>
      </c>
      <c r="AN195" s="2">
        <v>0.025</v>
      </c>
      <c r="AO195" s="4">
        <f t="shared" si="62"/>
        <v>0</v>
      </c>
      <c r="AP195" s="4"/>
      <c r="AQ195" s="4"/>
      <c r="AR195" t="s">
        <v>627</v>
      </c>
    </row>
    <row r="196" spans="1:44" ht="15">
      <c r="A196">
        <v>1157270</v>
      </c>
      <c r="B196" t="s">
        <v>21</v>
      </c>
      <c r="C196" t="s">
        <v>1394</v>
      </c>
      <c r="D196" t="s">
        <v>27</v>
      </c>
      <c r="E196" t="s">
        <v>56</v>
      </c>
      <c r="F196" t="s">
        <v>22</v>
      </c>
      <c r="G196">
        <v>2298</v>
      </c>
      <c r="H196">
        <v>2017</v>
      </c>
      <c r="I196">
        <v>4</v>
      </c>
      <c r="J196">
        <v>3</v>
      </c>
      <c r="K196">
        <v>2</v>
      </c>
      <c r="L196">
        <v>1</v>
      </c>
      <c r="M196" s="5">
        <v>44595</v>
      </c>
      <c r="N196" s="1">
        <v>44628</v>
      </c>
      <c r="O196" s="1"/>
      <c r="P196" s="3">
        <f t="shared" si="58"/>
        <v>33</v>
      </c>
      <c r="Q196" s="3">
        <v>385</v>
      </c>
      <c r="R196">
        <v>339</v>
      </c>
      <c r="S196" s="7">
        <v>345900</v>
      </c>
      <c r="T196" s="4">
        <f t="shared" si="59"/>
        <v>17295</v>
      </c>
      <c r="U196" s="7">
        <v>426000</v>
      </c>
      <c r="V196" s="7">
        <v>339000</v>
      </c>
      <c r="W196" s="7"/>
      <c r="AA196" s="7">
        <f t="shared" si="57"/>
        <v>-6900</v>
      </c>
      <c r="AB196" s="7">
        <v>85</v>
      </c>
      <c r="AC196" t="s">
        <v>23</v>
      </c>
      <c r="AD196" s="4">
        <v>0.2328767123287671</v>
      </c>
      <c r="AE196" s="4">
        <v>78.94520547945206</v>
      </c>
      <c r="AG196" s="9">
        <v>5942.48</v>
      </c>
      <c r="AH196" s="9">
        <f t="shared" si="60"/>
        <v>16.28076712328767</v>
      </c>
      <c r="AI196" s="9">
        <v>6268.095342465754</v>
      </c>
      <c r="AJ196" s="6"/>
      <c r="AK196" s="9"/>
      <c r="AL196" s="9">
        <f t="shared" si="61"/>
        <v>849.54428405</v>
      </c>
      <c r="AN196" s="2">
        <v>0.035</v>
      </c>
      <c r="AO196" s="4">
        <f t="shared" si="62"/>
        <v>0</v>
      </c>
      <c r="AP196" s="4"/>
      <c r="AQ196" s="4"/>
      <c r="AR196" t="s">
        <v>403</v>
      </c>
    </row>
    <row r="197" spans="1:44" ht="15">
      <c r="A197">
        <v>1187932</v>
      </c>
      <c r="B197" t="s">
        <v>21</v>
      </c>
      <c r="C197" t="s">
        <v>1126</v>
      </c>
      <c r="D197" t="s">
        <v>24</v>
      </c>
      <c r="E197" t="s">
        <v>77</v>
      </c>
      <c r="F197" t="s">
        <v>22</v>
      </c>
      <c r="G197">
        <v>1732</v>
      </c>
      <c r="H197">
        <v>2006</v>
      </c>
      <c r="I197">
        <v>3</v>
      </c>
      <c r="J197">
        <v>2</v>
      </c>
      <c r="K197">
        <v>2</v>
      </c>
      <c r="L197">
        <v>0</v>
      </c>
      <c r="M197" s="5">
        <v>44769</v>
      </c>
      <c r="N197" s="1">
        <v>44795</v>
      </c>
      <c r="O197" s="1"/>
      <c r="P197" s="3">
        <f t="shared" si="58"/>
        <v>26</v>
      </c>
      <c r="Q197" s="3">
        <v>211</v>
      </c>
      <c r="R197">
        <v>169</v>
      </c>
      <c r="S197" s="8">
        <v>342800</v>
      </c>
      <c r="T197" s="4">
        <f t="shared" si="59"/>
        <v>17140</v>
      </c>
      <c r="U197" s="7">
        <v>391000</v>
      </c>
      <c r="V197" s="7">
        <v>331000</v>
      </c>
      <c r="W197" s="7"/>
      <c r="AA197" s="7">
        <f t="shared" si="57"/>
        <v>-11800</v>
      </c>
      <c r="AB197" s="7">
        <v>85</v>
      </c>
      <c r="AC197" t="s">
        <v>23</v>
      </c>
      <c r="AD197" s="4">
        <v>0.2328767123287671</v>
      </c>
      <c r="AE197" s="4">
        <v>39.35616438356164</v>
      </c>
      <c r="AG197" s="9">
        <v>5397.18</v>
      </c>
      <c r="AH197" s="9">
        <f t="shared" si="60"/>
        <v>14.786794520547947</v>
      </c>
      <c r="AI197" s="9">
        <v>3120.0136438356167</v>
      </c>
      <c r="AJ197" s="6"/>
      <c r="AK197" s="9"/>
      <c r="AL197" s="9">
        <f t="shared" si="61"/>
        <v>465.59439983</v>
      </c>
      <c r="AN197" s="2">
        <v>0.025</v>
      </c>
      <c r="AO197" s="4">
        <f t="shared" si="62"/>
        <v>0</v>
      </c>
      <c r="AP197" s="4"/>
      <c r="AQ197" s="4"/>
      <c r="AR197" t="s">
        <v>615</v>
      </c>
    </row>
    <row r="198" spans="1:44" ht="15">
      <c r="A198">
        <v>1196223</v>
      </c>
      <c r="B198" t="s">
        <v>21</v>
      </c>
      <c r="C198" t="s">
        <v>1393</v>
      </c>
      <c r="D198" t="s">
        <v>27</v>
      </c>
      <c r="E198" t="s">
        <v>56</v>
      </c>
      <c r="F198" t="s">
        <v>22</v>
      </c>
      <c r="G198">
        <v>2508</v>
      </c>
      <c r="H198">
        <v>2017</v>
      </c>
      <c r="I198">
        <v>5</v>
      </c>
      <c r="J198">
        <v>3</v>
      </c>
      <c r="K198">
        <v>3</v>
      </c>
      <c r="L198">
        <v>0</v>
      </c>
      <c r="M198" s="5">
        <v>44832</v>
      </c>
      <c r="N198" s="1">
        <v>44848</v>
      </c>
      <c r="O198" s="1"/>
      <c r="P198" s="3">
        <f t="shared" si="58"/>
        <v>16</v>
      </c>
      <c r="Q198" s="3">
        <v>148</v>
      </c>
      <c r="R198">
        <v>124</v>
      </c>
      <c r="S198" s="8">
        <v>397400</v>
      </c>
      <c r="T198" s="4">
        <f t="shared" si="59"/>
        <v>19870</v>
      </c>
      <c r="U198" s="7">
        <v>417000</v>
      </c>
      <c r="V198" s="7">
        <v>385000</v>
      </c>
      <c r="W198" s="7"/>
      <c r="AA198" s="7">
        <f t="shared" si="57"/>
        <v>-12400</v>
      </c>
      <c r="AB198" s="7">
        <v>85</v>
      </c>
      <c r="AC198" t="s">
        <v>23</v>
      </c>
      <c r="AD198" s="4">
        <v>0.2328767123287671</v>
      </c>
      <c r="AE198" s="4">
        <v>28.876712328767123</v>
      </c>
      <c r="AG198" s="9">
        <v>4730.27</v>
      </c>
      <c r="AH198" s="9">
        <f t="shared" si="60"/>
        <v>12.95964383561644</v>
      </c>
      <c r="AI198" s="9">
        <v>1918.0272876712331</v>
      </c>
      <c r="AJ198" s="6"/>
      <c r="AK198" s="9"/>
      <c r="AL198" s="9">
        <f t="shared" si="61"/>
        <v>326.57806244</v>
      </c>
      <c r="AN198" s="2">
        <v>0.025</v>
      </c>
      <c r="AO198" s="4">
        <f t="shared" si="62"/>
        <v>0</v>
      </c>
      <c r="AP198" s="4"/>
      <c r="AQ198" s="4"/>
      <c r="AR198" t="s">
        <v>188</v>
      </c>
    </row>
    <row r="199" spans="1:44" ht="15">
      <c r="A199">
        <v>1175653</v>
      </c>
      <c r="B199" t="s">
        <v>21</v>
      </c>
      <c r="C199" t="s">
        <v>961</v>
      </c>
      <c r="D199" t="s">
        <v>27</v>
      </c>
      <c r="E199" t="s">
        <v>56</v>
      </c>
      <c r="F199" t="s">
        <v>22</v>
      </c>
      <c r="G199">
        <v>1855</v>
      </c>
      <c r="H199">
        <v>2006</v>
      </c>
      <c r="I199">
        <v>4</v>
      </c>
      <c r="J199">
        <v>2</v>
      </c>
      <c r="K199">
        <v>2</v>
      </c>
      <c r="L199">
        <v>0</v>
      </c>
      <c r="M199" s="5">
        <v>44700</v>
      </c>
      <c r="N199" s="1">
        <v>44728</v>
      </c>
      <c r="O199" s="1"/>
      <c r="P199" s="3">
        <f t="shared" si="58"/>
        <v>28</v>
      </c>
      <c r="Q199" s="3">
        <v>280</v>
      </c>
      <c r="R199">
        <v>208</v>
      </c>
      <c r="S199" s="8">
        <v>313600</v>
      </c>
      <c r="T199" s="4">
        <f t="shared" si="59"/>
        <v>15680</v>
      </c>
      <c r="U199" s="7">
        <v>340000</v>
      </c>
      <c r="V199" s="7">
        <v>290000</v>
      </c>
      <c r="W199" s="7"/>
      <c r="AA199" s="7">
        <f t="shared" si="57"/>
        <v>-23600</v>
      </c>
      <c r="AB199" s="7">
        <v>85</v>
      </c>
      <c r="AC199" t="s">
        <v>23</v>
      </c>
      <c r="AD199" s="4">
        <v>0.2328767123287671</v>
      </c>
      <c r="AE199" s="4">
        <v>48.438356164383556</v>
      </c>
      <c r="AG199" s="9">
        <v>3460.5</v>
      </c>
      <c r="AH199" s="9">
        <f t="shared" si="60"/>
        <v>9.48082191780822</v>
      </c>
      <c r="AI199" s="9">
        <v>2654.6301369863013</v>
      </c>
      <c r="AJ199" s="6"/>
      <c r="AK199" s="9"/>
      <c r="AL199" s="9">
        <f t="shared" si="61"/>
        <v>617.8503884</v>
      </c>
      <c r="AN199" s="2">
        <v>0.0325</v>
      </c>
      <c r="AO199" s="4">
        <f t="shared" si="62"/>
        <v>0</v>
      </c>
      <c r="AP199" s="4"/>
      <c r="AQ199" s="4"/>
      <c r="AR199" t="s">
        <v>376</v>
      </c>
    </row>
    <row r="200" spans="1:44" ht="15">
      <c r="A200">
        <v>1196977</v>
      </c>
      <c r="B200" t="s">
        <v>21</v>
      </c>
      <c r="C200" t="s">
        <v>1007</v>
      </c>
      <c r="D200" t="s">
        <v>27</v>
      </c>
      <c r="E200" t="s">
        <v>575</v>
      </c>
      <c r="F200" t="s">
        <v>22</v>
      </c>
      <c r="G200">
        <v>1393</v>
      </c>
      <c r="H200">
        <v>2000</v>
      </c>
      <c r="I200">
        <v>3</v>
      </c>
      <c r="J200">
        <v>2</v>
      </c>
      <c r="K200">
        <v>2</v>
      </c>
      <c r="L200">
        <v>0</v>
      </c>
      <c r="M200" s="5">
        <v>44831</v>
      </c>
      <c r="N200" s="1">
        <v>44854</v>
      </c>
      <c r="O200" s="1"/>
      <c r="P200" s="3">
        <f t="shared" si="58"/>
        <v>23</v>
      </c>
      <c r="Q200" s="3">
        <v>149</v>
      </c>
      <c r="R200">
        <v>124</v>
      </c>
      <c r="S200" s="8">
        <v>281100</v>
      </c>
      <c r="T200" s="4">
        <f t="shared" si="59"/>
        <v>14055</v>
      </c>
      <c r="U200" s="7">
        <v>310000</v>
      </c>
      <c r="V200" s="7">
        <v>300000</v>
      </c>
      <c r="W200" s="7"/>
      <c r="AA200" s="7">
        <f t="shared" si="57"/>
        <v>18900</v>
      </c>
      <c r="AB200" s="7">
        <v>86</v>
      </c>
      <c r="AC200" t="s">
        <v>23</v>
      </c>
      <c r="AD200" s="4">
        <v>0.2356164383561644</v>
      </c>
      <c r="AE200" s="4">
        <v>29.216438356164385</v>
      </c>
      <c r="AG200" s="9">
        <v>3361.89</v>
      </c>
      <c r="AH200" s="9">
        <f t="shared" si="60"/>
        <v>9.210657534246575</v>
      </c>
      <c r="AI200" s="9">
        <v>1372.3879726027396</v>
      </c>
      <c r="AJ200" s="6"/>
      <c r="AK200" s="9"/>
      <c r="AL200" s="9">
        <f t="shared" si="61"/>
        <v>328.78467097</v>
      </c>
      <c r="AN200" s="2">
        <v>0.025</v>
      </c>
      <c r="AO200" s="4">
        <f t="shared" si="62"/>
        <v>0</v>
      </c>
      <c r="AP200" s="4"/>
      <c r="AQ200" s="4"/>
      <c r="AR200" t="s">
        <v>576</v>
      </c>
    </row>
    <row r="201" spans="1:44" ht="15">
      <c r="A201">
        <v>1212711</v>
      </c>
      <c r="B201" t="s">
        <v>21</v>
      </c>
      <c r="C201" t="s">
        <v>1396</v>
      </c>
      <c r="D201" t="s">
        <v>27</v>
      </c>
      <c r="E201" t="s">
        <v>56</v>
      </c>
      <c r="F201" t="s">
        <v>22</v>
      </c>
      <c r="G201">
        <v>1705</v>
      </c>
      <c r="H201">
        <v>2017</v>
      </c>
      <c r="I201">
        <v>4</v>
      </c>
      <c r="J201">
        <v>2</v>
      </c>
      <c r="K201">
        <v>2</v>
      </c>
      <c r="L201">
        <v>0</v>
      </c>
      <c r="M201" s="5">
        <v>44938</v>
      </c>
      <c r="N201" s="1">
        <v>44971</v>
      </c>
      <c r="O201" s="1"/>
      <c r="P201" s="3">
        <f t="shared" si="58"/>
        <v>33</v>
      </c>
      <c r="Q201" s="3">
        <v>42</v>
      </c>
      <c r="R201">
        <v>7</v>
      </c>
      <c r="S201" s="8">
        <v>260100</v>
      </c>
      <c r="T201" s="4">
        <f t="shared" si="59"/>
        <v>13005</v>
      </c>
      <c r="U201" s="7">
        <v>320000</v>
      </c>
      <c r="V201" s="7">
        <v>320000</v>
      </c>
      <c r="W201" s="7"/>
      <c r="AA201" s="7">
        <f t="shared" si="57"/>
        <v>59900</v>
      </c>
      <c r="AB201" s="7">
        <v>93</v>
      </c>
      <c r="AC201" t="s">
        <v>23</v>
      </c>
      <c r="AD201" s="4">
        <v>0.2547945205479452</v>
      </c>
      <c r="AE201" s="4">
        <v>1.7835616438356166</v>
      </c>
      <c r="AG201" s="9">
        <v>5208.52</v>
      </c>
      <c r="AH201" s="9">
        <f t="shared" si="60"/>
        <v>14.26991780821918</v>
      </c>
      <c r="AI201" s="9">
        <v>599.3365479452056</v>
      </c>
      <c r="AJ201" s="6"/>
      <c r="AK201" s="9"/>
      <c r="AL201" s="9">
        <f t="shared" si="61"/>
        <v>92.67755826</v>
      </c>
      <c r="AN201" s="2">
        <v>0.025</v>
      </c>
      <c r="AO201" s="4">
        <f t="shared" si="62"/>
        <v>0</v>
      </c>
      <c r="AP201" s="4"/>
      <c r="AQ201" s="4"/>
      <c r="AR201" t="s">
        <v>57</v>
      </c>
    </row>
    <row r="202" spans="1:44" ht="15">
      <c r="A202">
        <v>1199029</v>
      </c>
      <c r="B202" t="s">
        <v>21</v>
      </c>
      <c r="C202" t="s">
        <v>1237</v>
      </c>
      <c r="D202" t="s">
        <v>24</v>
      </c>
      <c r="E202" t="s">
        <v>209</v>
      </c>
      <c r="F202" t="s">
        <v>22</v>
      </c>
      <c r="G202">
        <v>1818</v>
      </c>
      <c r="H202">
        <v>1990</v>
      </c>
      <c r="I202">
        <v>4</v>
      </c>
      <c r="J202">
        <v>2</v>
      </c>
      <c r="K202">
        <v>2</v>
      </c>
      <c r="L202">
        <v>0</v>
      </c>
      <c r="M202" s="5">
        <v>44844</v>
      </c>
      <c r="N202" s="1">
        <v>44867</v>
      </c>
      <c r="O202" s="1"/>
      <c r="P202" s="3">
        <f t="shared" si="58"/>
        <v>23</v>
      </c>
      <c r="Q202" s="3">
        <v>136</v>
      </c>
      <c r="R202">
        <v>94</v>
      </c>
      <c r="S202" s="8">
        <v>259300</v>
      </c>
      <c r="T202" s="4">
        <f t="shared" si="59"/>
        <v>12965</v>
      </c>
      <c r="U202" s="7">
        <v>295000</v>
      </c>
      <c r="V202" s="7">
        <v>272000</v>
      </c>
      <c r="W202" s="7"/>
      <c r="AA202" s="7">
        <f t="shared" si="57"/>
        <v>12700</v>
      </c>
      <c r="AB202" s="7">
        <v>95</v>
      </c>
      <c r="AC202" t="s">
        <v>23</v>
      </c>
      <c r="AD202" s="4">
        <v>0.2602739726027397</v>
      </c>
      <c r="AE202" s="4">
        <v>24.46575342465753</v>
      </c>
      <c r="AG202" s="9">
        <v>3289.67</v>
      </c>
      <c r="AH202" s="9">
        <f t="shared" si="60"/>
        <v>9.012794520547946</v>
      </c>
      <c r="AI202" s="9">
        <v>1225.7400547945206</v>
      </c>
      <c r="AJ202" s="6"/>
      <c r="AK202" s="9"/>
      <c r="AL202" s="9">
        <f t="shared" si="61"/>
        <v>300.09876008</v>
      </c>
      <c r="AN202" s="2">
        <v>0.025</v>
      </c>
      <c r="AO202" s="4">
        <f t="shared" si="62"/>
        <v>0</v>
      </c>
      <c r="AP202" s="4"/>
      <c r="AQ202" s="4"/>
      <c r="AR202" t="s">
        <v>210</v>
      </c>
    </row>
    <row r="203" spans="1:44" ht="15">
      <c r="A203">
        <v>1211059</v>
      </c>
      <c r="B203" t="s">
        <v>21</v>
      </c>
      <c r="C203" t="s">
        <v>1238</v>
      </c>
      <c r="D203" t="s">
        <v>27</v>
      </c>
      <c r="E203" t="s">
        <v>248</v>
      </c>
      <c r="F203" t="s">
        <v>22</v>
      </c>
      <c r="G203">
        <v>1381</v>
      </c>
      <c r="H203">
        <v>1989</v>
      </c>
      <c r="I203">
        <v>3</v>
      </c>
      <c r="J203">
        <v>2</v>
      </c>
      <c r="K203">
        <v>2</v>
      </c>
      <c r="L203">
        <v>0</v>
      </c>
      <c r="M203" s="5">
        <v>44887</v>
      </c>
      <c r="N203" s="1">
        <v>44960</v>
      </c>
      <c r="O203" s="1"/>
      <c r="P203" s="3">
        <f t="shared" si="58"/>
        <v>73</v>
      </c>
      <c r="Q203" s="3">
        <v>93</v>
      </c>
      <c r="R203">
        <v>3</v>
      </c>
      <c r="S203" s="8">
        <v>294800</v>
      </c>
      <c r="T203" s="4">
        <f t="shared" si="59"/>
        <v>14740</v>
      </c>
      <c r="U203" s="7">
        <v>337000</v>
      </c>
      <c r="V203" s="7">
        <v>337000</v>
      </c>
      <c r="W203" s="7"/>
      <c r="AA203" s="7">
        <f t="shared" si="57"/>
        <v>42200</v>
      </c>
      <c r="AB203" s="7">
        <v>99</v>
      </c>
      <c r="AC203" t="s">
        <v>23</v>
      </c>
      <c r="AD203" s="4">
        <v>0.27123287671232876</v>
      </c>
      <c r="AE203" s="4">
        <v>0.8136986301369863</v>
      </c>
      <c r="AG203" s="9">
        <v>3535.05</v>
      </c>
      <c r="AH203" s="9">
        <f t="shared" si="60"/>
        <v>9.685068493150686</v>
      </c>
      <c r="AI203" s="9">
        <v>900.7113698630138</v>
      </c>
      <c r="AJ203" s="6"/>
      <c r="AK203" s="9"/>
      <c r="AL203" s="9">
        <f t="shared" si="61"/>
        <v>205.21459329</v>
      </c>
      <c r="AN203" s="2">
        <v>0.025</v>
      </c>
      <c r="AO203" s="4">
        <f t="shared" si="62"/>
        <v>0</v>
      </c>
      <c r="AP203" s="4"/>
      <c r="AQ203" s="4"/>
      <c r="AR203" t="s">
        <v>249</v>
      </c>
    </row>
    <row r="204" spans="1:44" ht="15">
      <c r="A204">
        <v>1182700</v>
      </c>
      <c r="B204" t="s">
        <v>21</v>
      </c>
      <c r="C204" t="s">
        <v>1128</v>
      </c>
      <c r="D204" t="s">
        <v>159</v>
      </c>
      <c r="E204" t="s">
        <v>195</v>
      </c>
      <c r="F204" t="s">
        <v>22</v>
      </c>
      <c r="G204">
        <v>1506</v>
      </c>
      <c r="H204">
        <v>2016</v>
      </c>
      <c r="I204">
        <v>3</v>
      </c>
      <c r="J204">
        <v>2</v>
      </c>
      <c r="K204">
        <v>2</v>
      </c>
      <c r="L204">
        <v>0</v>
      </c>
      <c r="M204" s="5">
        <v>44750</v>
      </c>
      <c r="N204" s="1">
        <v>44765</v>
      </c>
      <c r="O204" s="1"/>
      <c r="P204" s="3">
        <f t="shared" si="58"/>
        <v>15</v>
      </c>
      <c r="Q204" s="3">
        <v>230</v>
      </c>
      <c r="R204">
        <v>183</v>
      </c>
      <c r="S204" s="8">
        <v>337700</v>
      </c>
      <c r="T204" s="4">
        <f t="shared" si="59"/>
        <v>16885</v>
      </c>
      <c r="U204" s="7">
        <v>410000</v>
      </c>
      <c r="V204" s="7">
        <v>339000</v>
      </c>
      <c r="W204" s="7"/>
      <c r="AA204" s="7">
        <f t="shared" si="57"/>
        <v>1300</v>
      </c>
      <c r="AB204" s="7">
        <v>100</v>
      </c>
      <c r="AC204" t="s">
        <v>23</v>
      </c>
      <c r="AD204" s="4">
        <v>0.273972602739726</v>
      </c>
      <c r="AE204" s="4">
        <v>50.13698630136986</v>
      </c>
      <c r="AG204" s="9">
        <v>2113.86</v>
      </c>
      <c r="AH204" s="9">
        <f t="shared" si="60"/>
        <v>5.791397260273973</v>
      </c>
      <c r="AI204" s="9">
        <v>1332.021369863014</v>
      </c>
      <c r="AJ204" s="6"/>
      <c r="AK204" s="9"/>
      <c r="AL204" s="9">
        <f t="shared" si="61"/>
        <v>507.5199619</v>
      </c>
      <c r="AN204" s="2">
        <v>0.025</v>
      </c>
      <c r="AO204" s="4">
        <f t="shared" si="62"/>
        <v>0</v>
      </c>
      <c r="AP204" s="4"/>
      <c r="AQ204" s="4"/>
      <c r="AR204" t="s">
        <v>196</v>
      </c>
    </row>
    <row r="205" spans="1:44" ht="15">
      <c r="A205">
        <v>1208755</v>
      </c>
      <c r="B205" t="s">
        <v>21</v>
      </c>
      <c r="C205" t="s">
        <v>1270</v>
      </c>
      <c r="D205" t="s">
        <v>129</v>
      </c>
      <c r="E205" t="s">
        <v>130</v>
      </c>
      <c r="F205" t="s">
        <v>22</v>
      </c>
      <c r="G205">
        <v>2198</v>
      </c>
      <c r="H205">
        <v>2006</v>
      </c>
      <c r="I205">
        <v>4</v>
      </c>
      <c r="J205">
        <v>2</v>
      </c>
      <c r="K205">
        <v>2</v>
      </c>
      <c r="L205">
        <v>0</v>
      </c>
      <c r="M205" s="5">
        <v>44935</v>
      </c>
      <c r="N205" s="1">
        <v>44945</v>
      </c>
      <c r="O205" s="1"/>
      <c r="P205" s="3">
        <f t="shared" si="58"/>
        <v>10</v>
      </c>
      <c r="Q205" s="3">
        <v>45</v>
      </c>
      <c r="R205">
        <v>33</v>
      </c>
      <c r="S205" s="8">
        <v>370100</v>
      </c>
      <c r="T205" s="4">
        <f t="shared" si="59"/>
        <v>18505</v>
      </c>
      <c r="U205" s="7">
        <v>457000</v>
      </c>
      <c r="V205" s="7">
        <v>457000</v>
      </c>
      <c r="W205" s="7"/>
      <c r="AA205" s="7">
        <f t="shared" si="57"/>
        <v>86900</v>
      </c>
      <c r="AB205" s="7">
        <v>110</v>
      </c>
      <c r="AC205" t="s">
        <v>23</v>
      </c>
      <c r="AD205" s="4">
        <v>0.3013698630136986</v>
      </c>
      <c r="AE205" s="4">
        <v>9.945205479452055</v>
      </c>
      <c r="AG205" s="9">
        <v>6821.5</v>
      </c>
      <c r="AH205" s="9">
        <f t="shared" si="60"/>
        <v>18.68904109589041</v>
      </c>
      <c r="AI205" s="9">
        <v>841.0068493150684</v>
      </c>
      <c r="AJ205" s="6"/>
      <c r="AK205" s="9"/>
      <c r="AL205" s="9">
        <f t="shared" si="61"/>
        <v>99.29738385</v>
      </c>
      <c r="AN205" s="2">
        <v>0.025</v>
      </c>
      <c r="AO205" s="4">
        <f t="shared" si="62"/>
        <v>0</v>
      </c>
      <c r="AP205" s="4"/>
      <c r="AQ205" s="4"/>
      <c r="AR205" t="s">
        <v>131</v>
      </c>
    </row>
    <row r="206" spans="1:44" ht="15">
      <c r="A206">
        <v>1207304</v>
      </c>
      <c r="B206" t="s">
        <v>21</v>
      </c>
      <c r="C206" t="s">
        <v>1366</v>
      </c>
      <c r="D206" t="s">
        <v>129</v>
      </c>
      <c r="E206" t="s">
        <v>130</v>
      </c>
      <c r="F206" t="s">
        <v>22</v>
      </c>
      <c r="G206">
        <v>1718</v>
      </c>
      <c r="H206">
        <v>2004</v>
      </c>
      <c r="I206">
        <v>4</v>
      </c>
      <c r="J206">
        <v>2</v>
      </c>
      <c r="K206">
        <v>2</v>
      </c>
      <c r="L206">
        <v>0</v>
      </c>
      <c r="M206" s="5">
        <v>44923</v>
      </c>
      <c r="N206" s="1">
        <v>44935</v>
      </c>
      <c r="O206" s="1"/>
      <c r="P206" s="3">
        <f t="shared" si="58"/>
        <v>12</v>
      </c>
      <c r="Q206" s="3">
        <v>57</v>
      </c>
      <c r="R206">
        <v>17</v>
      </c>
      <c r="S206" s="8">
        <v>308400</v>
      </c>
      <c r="T206" s="4">
        <f t="shared" si="59"/>
        <v>15420</v>
      </c>
      <c r="U206" s="7">
        <v>375000</v>
      </c>
      <c r="V206" s="7">
        <v>375000</v>
      </c>
      <c r="W206" s="7"/>
      <c r="AA206" s="7">
        <f t="shared" si="57"/>
        <v>66600</v>
      </c>
      <c r="AB206" s="7">
        <v>110</v>
      </c>
      <c r="AC206" t="s">
        <v>23</v>
      </c>
      <c r="AD206" s="4">
        <v>0.3013698630136986</v>
      </c>
      <c r="AE206" s="4">
        <v>5.123287671232877</v>
      </c>
      <c r="AG206" s="9">
        <v>4444.17</v>
      </c>
      <c r="AH206" s="9">
        <f t="shared" si="60"/>
        <v>12.175808219178082</v>
      </c>
      <c r="AI206" s="9">
        <v>694.0210684931507</v>
      </c>
      <c r="AJ206" s="6"/>
      <c r="AK206" s="9"/>
      <c r="AL206" s="9">
        <f t="shared" si="61"/>
        <v>125.77668621</v>
      </c>
      <c r="AN206" s="2">
        <v>0.025</v>
      </c>
      <c r="AO206" s="4">
        <f t="shared" si="62"/>
        <v>0</v>
      </c>
      <c r="AP206" s="4"/>
      <c r="AQ206" s="4"/>
      <c r="AR206" t="s">
        <v>252</v>
      </c>
    </row>
    <row r="207" spans="1:44" ht="15">
      <c r="A207">
        <v>1188500</v>
      </c>
      <c r="B207" t="s">
        <v>21</v>
      </c>
      <c r="C207" t="s">
        <v>943</v>
      </c>
      <c r="D207" t="s">
        <v>27</v>
      </c>
      <c r="E207" t="s">
        <v>81</v>
      </c>
      <c r="F207" t="s">
        <v>22</v>
      </c>
      <c r="G207">
        <v>1490</v>
      </c>
      <c r="H207">
        <v>2020</v>
      </c>
      <c r="I207">
        <v>4</v>
      </c>
      <c r="J207">
        <v>2</v>
      </c>
      <c r="K207">
        <v>2</v>
      </c>
      <c r="L207">
        <v>0</v>
      </c>
      <c r="M207" s="5">
        <v>44770</v>
      </c>
      <c r="N207" s="1">
        <v>44798</v>
      </c>
      <c r="O207" s="1"/>
      <c r="P207" s="3">
        <f t="shared" si="58"/>
        <v>28</v>
      </c>
      <c r="Q207" s="3">
        <v>210</v>
      </c>
      <c r="R207">
        <v>107</v>
      </c>
      <c r="S207" s="8">
        <v>330100</v>
      </c>
      <c r="T207" s="4">
        <f t="shared" si="59"/>
        <v>16505</v>
      </c>
      <c r="U207" s="7">
        <v>385000</v>
      </c>
      <c r="V207" s="7">
        <v>369000</v>
      </c>
      <c r="W207" s="7"/>
      <c r="AA207" s="7">
        <f t="shared" si="57"/>
        <v>38900</v>
      </c>
      <c r="AB207" s="7">
        <v>110</v>
      </c>
      <c r="AC207" t="s">
        <v>23</v>
      </c>
      <c r="AD207" s="4">
        <v>0.3013698630136986</v>
      </c>
      <c r="AE207" s="4">
        <v>32.24657534246575</v>
      </c>
      <c r="AG207" s="9">
        <v>5126.72</v>
      </c>
      <c r="AH207" s="9">
        <f t="shared" si="60"/>
        <v>14.045808219178083</v>
      </c>
      <c r="AI207" s="9">
        <v>2949.6197260273975</v>
      </c>
      <c r="AJ207" s="6"/>
      <c r="AK207" s="9"/>
      <c r="AL207" s="9">
        <f t="shared" si="61"/>
        <v>463.3877913</v>
      </c>
      <c r="AN207" s="2">
        <v>0.025</v>
      </c>
      <c r="AO207" s="4">
        <f t="shared" si="62"/>
        <v>0</v>
      </c>
      <c r="AP207" s="4"/>
      <c r="AQ207" s="4"/>
      <c r="AR207" t="s">
        <v>82</v>
      </c>
    </row>
    <row r="208" spans="1:44" ht="15">
      <c r="A208">
        <v>1193500</v>
      </c>
      <c r="B208" t="s">
        <v>21</v>
      </c>
      <c r="C208" t="s">
        <v>1239</v>
      </c>
      <c r="D208" t="s">
        <v>27</v>
      </c>
      <c r="E208" t="s">
        <v>81</v>
      </c>
      <c r="F208" t="s">
        <v>22</v>
      </c>
      <c r="G208">
        <v>1698</v>
      </c>
      <c r="H208">
        <v>2019</v>
      </c>
      <c r="I208">
        <v>4</v>
      </c>
      <c r="J208">
        <v>2</v>
      </c>
      <c r="K208">
        <v>2</v>
      </c>
      <c r="L208">
        <v>0</v>
      </c>
      <c r="M208" s="5">
        <v>44817</v>
      </c>
      <c r="N208" s="1">
        <v>44830</v>
      </c>
      <c r="O208" s="1"/>
      <c r="P208" s="3">
        <f t="shared" si="58"/>
        <v>13</v>
      </c>
      <c r="Q208" s="3">
        <v>163</v>
      </c>
      <c r="R208">
        <v>139</v>
      </c>
      <c r="S208" s="8">
        <v>307100</v>
      </c>
      <c r="T208" s="4">
        <f t="shared" si="59"/>
        <v>15355</v>
      </c>
      <c r="U208" s="7">
        <v>365000</v>
      </c>
      <c r="V208" s="7">
        <v>320000</v>
      </c>
      <c r="W208" s="7"/>
      <c r="AA208" s="7">
        <f t="shared" si="57"/>
        <v>12900</v>
      </c>
      <c r="AB208" s="7">
        <v>110</v>
      </c>
      <c r="AC208" t="s">
        <v>23</v>
      </c>
      <c r="AD208" s="4">
        <v>0.3013698630136986</v>
      </c>
      <c r="AE208" s="4">
        <v>41.890410958904106</v>
      </c>
      <c r="AG208" s="9">
        <v>6570.25</v>
      </c>
      <c r="AH208" s="9">
        <f t="shared" si="60"/>
        <v>18.00068493150685</v>
      </c>
      <c r="AI208" s="9">
        <v>2934.1116438356166</v>
      </c>
      <c r="AJ208" s="6"/>
      <c r="AK208" s="9"/>
      <c r="AL208" s="9">
        <f t="shared" si="61"/>
        <v>359.67719039</v>
      </c>
      <c r="AN208" s="2">
        <v>0.025</v>
      </c>
      <c r="AO208" s="4">
        <f t="shared" si="62"/>
        <v>0</v>
      </c>
      <c r="AP208" s="4"/>
      <c r="AQ208" s="4"/>
      <c r="AR208" t="s">
        <v>641</v>
      </c>
    </row>
    <row r="209" spans="1:44" ht="15">
      <c r="A209">
        <v>1180958</v>
      </c>
      <c r="B209" t="s">
        <v>21</v>
      </c>
      <c r="C209" t="s">
        <v>1368</v>
      </c>
      <c r="D209" t="s">
        <v>129</v>
      </c>
      <c r="E209" t="s">
        <v>130</v>
      </c>
      <c r="F209" t="s">
        <v>22</v>
      </c>
      <c r="G209">
        <v>2012</v>
      </c>
      <c r="H209">
        <v>2004</v>
      </c>
      <c r="I209">
        <v>4</v>
      </c>
      <c r="J209">
        <v>2</v>
      </c>
      <c r="K209">
        <v>2</v>
      </c>
      <c r="L209">
        <v>0</v>
      </c>
      <c r="M209" s="5">
        <v>44739</v>
      </c>
      <c r="N209" s="1">
        <v>44756</v>
      </c>
      <c r="O209" s="1"/>
      <c r="P209" s="3">
        <f t="shared" si="58"/>
        <v>17</v>
      </c>
      <c r="Q209" s="3">
        <v>241</v>
      </c>
      <c r="R209">
        <v>201</v>
      </c>
      <c r="S209" s="8">
        <v>453300</v>
      </c>
      <c r="T209" s="4">
        <f t="shared" si="59"/>
        <v>22665</v>
      </c>
      <c r="U209" s="7">
        <v>510000</v>
      </c>
      <c r="V209" s="7">
        <v>445000</v>
      </c>
      <c r="W209" s="7"/>
      <c r="AA209" s="7">
        <f t="shared" si="57"/>
        <v>-8300</v>
      </c>
      <c r="AB209" s="7">
        <v>110</v>
      </c>
      <c r="AC209" t="s">
        <v>23</v>
      </c>
      <c r="AD209" s="4">
        <v>0.3013698630136986</v>
      </c>
      <c r="AE209" s="4">
        <v>60.57534246575342</v>
      </c>
      <c r="AG209" s="9">
        <v>3922.24</v>
      </c>
      <c r="AH209" s="9">
        <f t="shared" si="60"/>
        <v>10.74586301369863</v>
      </c>
      <c r="AI209" s="9">
        <v>2589.7529863013697</v>
      </c>
      <c r="AJ209" s="6"/>
      <c r="AK209" s="9"/>
      <c r="AL209" s="9">
        <f t="shared" si="61"/>
        <v>531.79265573</v>
      </c>
      <c r="AN209" s="2">
        <v>0.025</v>
      </c>
      <c r="AO209" s="4">
        <f t="shared" si="62"/>
        <v>0</v>
      </c>
      <c r="AP209" s="4"/>
      <c r="AQ209" s="4"/>
      <c r="AR209" t="s">
        <v>549</v>
      </c>
    </row>
    <row r="210" spans="1:44" ht="15">
      <c r="A210">
        <v>1205715</v>
      </c>
      <c r="B210" t="s">
        <v>21</v>
      </c>
      <c r="C210" t="s">
        <v>1376</v>
      </c>
      <c r="D210" t="s">
        <v>24</v>
      </c>
      <c r="E210" t="s">
        <v>124</v>
      </c>
      <c r="F210" t="s">
        <v>22</v>
      </c>
      <c r="G210">
        <v>1802</v>
      </c>
      <c r="H210">
        <v>1995</v>
      </c>
      <c r="I210">
        <v>4</v>
      </c>
      <c r="J210">
        <v>2</v>
      </c>
      <c r="K210">
        <v>2</v>
      </c>
      <c r="L210">
        <v>0</v>
      </c>
      <c r="M210" s="5">
        <v>44903</v>
      </c>
      <c r="N210" s="1">
        <v>44922</v>
      </c>
      <c r="O210" s="1"/>
      <c r="P210" s="3">
        <f t="shared" si="58"/>
        <v>19</v>
      </c>
      <c r="Q210" s="3">
        <v>77</v>
      </c>
      <c r="R210">
        <v>56</v>
      </c>
      <c r="S210" s="8">
        <v>279500</v>
      </c>
      <c r="T210" s="4">
        <f t="shared" si="59"/>
        <v>13975</v>
      </c>
      <c r="U210" s="7">
        <v>350000</v>
      </c>
      <c r="V210" s="7">
        <v>341000</v>
      </c>
      <c r="W210" s="7"/>
      <c r="AA210" s="7">
        <f t="shared" si="57"/>
        <v>61500</v>
      </c>
      <c r="AB210" s="7">
        <v>115</v>
      </c>
      <c r="AC210" t="s">
        <v>23</v>
      </c>
      <c r="AD210" s="4">
        <v>0.3150684931506849</v>
      </c>
      <c r="AE210" s="4">
        <v>17.643835616438356</v>
      </c>
      <c r="AG210" s="9">
        <v>2235.3</v>
      </c>
      <c r="AH210" s="9">
        <f t="shared" si="60"/>
        <v>6.124109589041097</v>
      </c>
      <c r="AI210" s="9">
        <v>471.55643835616445</v>
      </c>
      <c r="AJ210" s="6"/>
      <c r="AK210" s="9"/>
      <c r="AL210" s="9">
        <f t="shared" si="61"/>
        <v>169.90885681</v>
      </c>
      <c r="AN210" s="2">
        <v>0.025</v>
      </c>
      <c r="AO210" s="4">
        <f t="shared" si="62"/>
        <v>0</v>
      </c>
      <c r="AP210" s="4"/>
      <c r="AQ210" s="4"/>
      <c r="AR210" t="s">
        <v>125</v>
      </c>
    </row>
    <row r="211" spans="1:44" ht="15">
      <c r="A211">
        <v>1183024</v>
      </c>
      <c r="B211" t="s">
        <v>21</v>
      </c>
      <c r="C211" t="s">
        <v>1377</v>
      </c>
      <c r="D211" t="s">
        <v>27</v>
      </c>
      <c r="E211" t="s">
        <v>372</v>
      </c>
      <c r="F211" t="s">
        <v>22</v>
      </c>
      <c r="G211">
        <v>1193</v>
      </c>
      <c r="H211">
        <v>1992</v>
      </c>
      <c r="I211">
        <v>3</v>
      </c>
      <c r="J211">
        <v>2</v>
      </c>
      <c r="K211">
        <v>2</v>
      </c>
      <c r="L211">
        <v>0</v>
      </c>
      <c r="M211" s="5">
        <v>44748</v>
      </c>
      <c r="N211" s="1">
        <v>44768</v>
      </c>
      <c r="O211" s="1"/>
      <c r="P211" s="3">
        <f t="shared" si="58"/>
        <v>20</v>
      </c>
      <c r="Q211" s="3">
        <v>232</v>
      </c>
      <c r="R211">
        <v>195</v>
      </c>
      <c r="S211" s="7">
        <v>333100</v>
      </c>
      <c r="T211" s="4">
        <f t="shared" si="59"/>
        <v>16655</v>
      </c>
      <c r="U211" s="7">
        <v>363000</v>
      </c>
      <c r="V211" s="7">
        <v>297000</v>
      </c>
      <c r="W211" s="7"/>
      <c r="AA211" s="7">
        <f t="shared" si="57"/>
        <v>-36100</v>
      </c>
      <c r="AB211" s="7">
        <v>115</v>
      </c>
      <c r="AC211" t="s">
        <v>23</v>
      </c>
      <c r="AD211" s="4">
        <v>0.3150684931506849</v>
      </c>
      <c r="AE211" s="4">
        <v>61.438356164383556</v>
      </c>
      <c r="AG211" s="9">
        <v>3579.74</v>
      </c>
      <c r="AH211" s="9">
        <f t="shared" si="60"/>
        <v>9.807506849315068</v>
      </c>
      <c r="AI211" s="9">
        <v>2275.3415890410956</v>
      </c>
      <c r="AJ211" s="6"/>
      <c r="AK211" s="9"/>
      <c r="AL211" s="9">
        <f t="shared" si="61"/>
        <v>511.93317896</v>
      </c>
      <c r="AN211" s="2">
        <v>0.025</v>
      </c>
      <c r="AO211" s="4">
        <f t="shared" si="62"/>
        <v>0</v>
      </c>
      <c r="AP211" s="4"/>
      <c r="AQ211" s="4"/>
      <c r="AR211" t="s">
        <v>373</v>
      </c>
    </row>
    <row r="212" spans="1:44" ht="15">
      <c r="A212">
        <v>1172582</v>
      </c>
      <c r="B212" t="s">
        <v>21</v>
      </c>
      <c r="C212" t="s">
        <v>1271</v>
      </c>
      <c r="D212" t="s">
        <v>159</v>
      </c>
      <c r="E212" t="s">
        <v>160</v>
      </c>
      <c r="F212" t="s">
        <v>22</v>
      </c>
      <c r="G212">
        <v>2395</v>
      </c>
      <c r="H212">
        <v>2019</v>
      </c>
      <c r="I212">
        <v>4</v>
      </c>
      <c r="J212">
        <v>2</v>
      </c>
      <c r="K212">
        <v>2</v>
      </c>
      <c r="L212">
        <v>0</v>
      </c>
      <c r="M212" s="5">
        <v>44700</v>
      </c>
      <c r="N212" s="1">
        <v>44713</v>
      </c>
      <c r="O212" s="1"/>
      <c r="P212" s="3">
        <f t="shared" si="58"/>
        <v>13</v>
      </c>
      <c r="Q212" s="3">
        <v>280</v>
      </c>
      <c r="R212">
        <v>218</v>
      </c>
      <c r="S212" s="7">
        <v>503200</v>
      </c>
      <c r="T212" s="4">
        <f t="shared" si="59"/>
        <v>25160</v>
      </c>
      <c r="U212" s="7">
        <v>577000</v>
      </c>
      <c r="V212" s="7">
        <v>482000</v>
      </c>
      <c r="W212" s="7"/>
      <c r="AA212" s="7">
        <f t="shared" si="57"/>
        <v>-21200</v>
      </c>
      <c r="AB212" s="7">
        <v>119</v>
      </c>
      <c r="AC212" t="s">
        <v>23</v>
      </c>
      <c r="AD212" s="4">
        <v>0.32602739726027397</v>
      </c>
      <c r="AE212" s="4">
        <v>71.07397260273973</v>
      </c>
      <c r="AG212" s="9">
        <v>6885.26</v>
      </c>
      <c r="AH212" s="9">
        <f t="shared" si="60"/>
        <v>18.86372602739726</v>
      </c>
      <c r="AI212" s="9">
        <v>5281.843287671232</v>
      </c>
      <c r="AJ212" s="6"/>
      <c r="AK212" s="9"/>
      <c r="AL212" s="9">
        <f t="shared" si="61"/>
        <v>617.8503884</v>
      </c>
      <c r="AN212" s="2">
        <v>0.0325</v>
      </c>
      <c r="AO212" s="4">
        <f t="shared" si="62"/>
        <v>0</v>
      </c>
      <c r="AP212" s="4"/>
      <c r="AQ212" s="4"/>
      <c r="AR212" t="s">
        <v>161</v>
      </c>
    </row>
    <row r="213" spans="1:44" ht="15">
      <c r="A213">
        <v>1209455</v>
      </c>
      <c r="B213" t="s">
        <v>21</v>
      </c>
      <c r="C213" t="s">
        <v>1134</v>
      </c>
      <c r="D213" t="s">
        <v>24</v>
      </c>
      <c r="E213" t="s">
        <v>69</v>
      </c>
      <c r="F213" t="s">
        <v>22</v>
      </c>
      <c r="G213">
        <v>2245</v>
      </c>
      <c r="H213">
        <v>2009</v>
      </c>
      <c r="I213">
        <v>4</v>
      </c>
      <c r="J213">
        <v>3</v>
      </c>
      <c r="K213">
        <v>3</v>
      </c>
      <c r="L213">
        <v>0</v>
      </c>
      <c r="M213" s="5">
        <v>44931</v>
      </c>
      <c r="N213" s="1">
        <v>44950</v>
      </c>
      <c r="O213" s="1"/>
      <c r="P213" s="3">
        <f t="shared" si="58"/>
        <v>19</v>
      </c>
      <c r="Q213" s="3">
        <v>49</v>
      </c>
      <c r="R213">
        <v>28</v>
      </c>
      <c r="S213" s="8">
        <v>304800</v>
      </c>
      <c r="T213" s="4">
        <f t="shared" si="59"/>
        <v>15240</v>
      </c>
      <c r="U213" s="7">
        <v>380000</v>
      </c>
      <c r="V213" s="7">
        <v>380000</v>
      </c>
      <c r="W213" s="7"/>
      <c r="AA213" s="7">
        <f t="shared" si="57"/>
        <v>75200</v>
      </c>
      <c r="AB213" s="7">
        <v>120</v>
      </c>
      <c r="AC213" t="s">
        <v>23</v>
      </c>
      <c r="AD213" s="4">
        <v>0.3287671232876712</v>
      </c>
      <c r="AE213" s="4">
        <v>9.205479452054794</v>
      </c>
      <c r="AG213" s="9">
        <v>4139.7</v>
      </c>
      <c r="AH213" s="9">
        <f t="shared" si="60"/>
        <v>11.341643835616438</v>
      </c>
      <c r="AI213" s="9">
        <v>555.7405479452054</v>
      </c>
      <c r="AJ213" s="6"/>
      <c r="AK213" s="9"/>
      <c r="AL213" s="9">
        <f t="shared" si="61"/>
        <v>108.12381797</v>
      </c>
      <c r="AN213" s="2">
        <v>0.03</v>
      </c>
      <c r="AO213" s="4">
        <f t="shared" si="62"/>
        <v>0</v>
      </c>
      <c r="AP213" s="4"/>
      <c r="AQ213" s="4"/>
      <c r="AR213" t="s">
        <v>126</v>
      </c>
    </row>
    <row r="214" spans="1:44" ht="15">
      <c r="A214">
        <v>1181550</v>
      </c>
      <c r="B214" t="s">
        <v>21</v>
      </c>
      <c r="C214" t="s">
        <v>1135</v>
      </c>
      <c r="D214" t="s">
        <v>27</v>
      </c>
      <c r="E214" t="s">
        <v>71</v>
      </c>
      <c r="F214" t="s">
        <v>32</v>
      </c>
      <c r="G214">
        <v>1454</v>
      </c>
      <c r="H214">
        <v>2014</v>
      </c>
      <c r="I214">
        <v>3</v>
      </c>
      <c r="J214">
        <v>2</v>
      </c>
      <c r="K214">
        <v>2</v>
      </c>
      <c r="L214">
        <v>0</v>
      </c>
      <c r="M214" s="5">
        <v>44750</v>
      </c>
      <c r="N214" s="1">
        <v>44760</v>
      </c>
      <c r="O214" s="1"/>
      <c r="P214" s="3">
        <f t="shared" si="58"/>
        <v>10</v>
      </c>
      <c r="Q214" s="3">
        <v>230</v>
      </c>
      <c r="R214">
        <v>176</v>
      </c>
      <c r="S214" s="8">
        <v>239400</v>
      </c>
      <c r="T214" s="4">
        <f t="shared" si="59"/>
        <v>11970</v>
      </c>
      <c r="U214" s="7">
        <v>311000</v>
      </c>
      <c r="V214" s="7">
        <v>254000</v>
      </c>
      <c r="W214" s="7"/>
      <c r="AA214" s="7">
        <f t="shared" si="57"/>
        <v>14600</v>
      </c>
      <c r="AB214" s="7">
        <v>120</v>
      </c>
      <c r="AC214" t="s">
        <v>23</v>
      </c>
      <c r="AD214" s="4">
        <v>0.3287671232876712</v>
      </c>
      <c r="AE214" s="4">
        <v>57.863013698630134</v>
      </c>
      <c r="AG214" s="9">
        <v>3033.52</v>
      </c>
      <c r="AH214" s="9">
        <f t="shared" si="60"/>
        <v>8.311013698630138</v>
      </c>
      <c r="AI214" s="9">
        <v>1911.5331506849316</v>
      </c>
      <c r="AJ214" s="6"/>
      <c r="AK214" s="9"/>
      <c r="AL214" s="9">
        <f t="shared" si="61"/>
        <v>507.5199619</v>
      </c>
      <c r="AN214" s="2">
        <v>0.025</v>
      </c>
      <c r="AO214" s="4">
        <f t="shared" si="62"/>
        <v>0</v>
      </c>
      <c r="AP214" s="4"/>
      <c r="AQ214" s="4"/>
      <c r="AR214" t="s">
        <v>264</v>
      </c>
    </row>
    <row r="215" spans="1:44" ht="15">
      <c r="A215">
        <v>1204256</v>
      </c>
      <c r="B215" t="s">
        <v>21</v>
      </c>
      <c r="C215" t="s">
        <v>1133</v>
      </c>
      <c r="D215" t="s">
        <v>27</v>
      </c>
      <c r="E215" t="s">
        <v>71</v>
      </c>
      <c r="F215" t="s">
        <v>32</v>
      </c>
      <c r="G215">
        <v>1414</v>
      </c>
      <c r="H215">
        <v>2014</v>
      </c>
      <c r="I215">
        <v>3</v>
      </c>
      <c r="J215">
        <v>2</v>
      </c>
      <c r="K215">
        <v>2</v>
      </c>
      <c r="L215">
        <v>0</v>
      </c>
      <c r="M215" s="5">
        <v>44884</v>
      </c>
      <c r="N215" s="1">
        <v>44907</v>
      </c>
      <c r="O215" s="1"/>
      <c r="P215" s="3">
        <f t="shared" si="58"/>
        <v>23</v>
      </c>
      <c r="Q215" s="3">
        <v>96</v>
      </c>
      <c r="R215">
        <v>71</v>
      </c>
      <c r="S215" s="8">
        <v>246900</v>
      </c>
      <c r="T215" s="4">
        <f t="shared" si="59"/>
        <v>12345</v>
      </c>
      <c r="U215" s="7">
        <v>260000</v>
      </c>
      <c r="V215" s="7">
        <v>246000</v>
      </c>
      <c r="W215" s="7"/>
      <c r="AA215" s="7">
        <f t="shared" si="57"/>
        <v>-900</v>
      </c>
      <c r="AB215" s="7">
        <v>120</v>
      </c>
      <c r="AC215" t="s">
        <v>23</v>
      </c>
      <c r="AD215" s="4">
        <v>0.3287671232876712</v>
      </c>
      <c r="AE215" s="4">
        <v>23.342465753424655</v>
      </c>
      <c r="AG215" s="9">
        <v>756.97</v>
      </c>
      <c r="AH215" s="9">
        <f t="shared" si="60"/>
        <v>2.0738904109589043</v>
      </c>
      <c r="AI215" s="9">
        <v>199.0934794520548</v>
      </c>
      <c r="AJ215" s="6"/>
      <c r="AK215" s="9"/>
      <c r="AL215" s="9">
        <f t="shared" si="61"/>
        <v>211.83441888</v>
      </c>
      <c r="AN215" s="2">
        <v>0.025</v>
      </c>
      <c r="AO215" s="4">
        <f t="shared" si="62"/>
        <v>0</v>
      </c>
      <c r="AP215" s="4"/>
      <c r="AQ215" s="4"/>
      <c r="AR215" t="s">
        <v>72</v>
      </c>
    </row>
    <row r="216" spans="1:44" ht="15">
      <c r="A216">
        <v>1185137</v>
      </c>
      <c r="B216" t="s">
        <v>21</v>
      </c>
      <c r="C216" t="s">
        <v>1010</v>
      </c>
      <c r="D216" t="s">
        <v>27</v>
      </c>
      <c r="E216" t="s">
        <v>346</v>
      </c>
      <c r="F216" t="s">
        <v>22</v>
      </c>
      <c r="G216">
        <v>1902</v>
      </c>
      <c r="H216">
        <v>1989</v>
      </c>
      <c r="I216">
        <v>3</v>
      </c>
      <c r="J216">
        <v>2</v>
      </c>
      <c r="K216">
        <v>2</v>
      </c>
      <c r="L216">
        <v>0</v>
      </c>
      <c r="M216" s="5">
        <v>44751</v>
      </c>
      <c r="N216" s="1">
        <v>44778</v>
      </c>
      <c r="O216" s="1"/>
      <c r="P216" s="3">
        <f t="shared" si="58"/>
        <v>27</v>
      </c>
      <c r="Q216" s="3">
        <v>229</v>
      </c>
      <c r="R216">
        <v>173</v>
      </c>
      <c r="S216" s="8">
        <v>415000</v>
      </c>
      <c r="T216" s="4">
        <f t="shared" si="59"/>
        <v>20750</v>
      </c>
      <c r="U216" s="7">
        <v>441000</v>
      </c>
      <c r="V216" s="7">
        <v>370000</v>
      </c>
      <c r="W216" s="7"/>
      <c r="AA216" s="7">
        <f t="shared" si="57"/>
        <v>-45000</v>
      </c>
      <c r="AB216" s="7">
        <v>132</v>
      </c>
      <c r="AC216" t="s">
        <v>23</v>
      </c>
      <c r="AD216" s="4">
        <v>0.36164383561643837</v>
      </c>
      <c r="AE216" s="4">
        <v>62.56438356164384</v>
      </c>
      <c r="AG216" s="9">
        <v>3397.41</v>
      </c>
      <c r="AH216" s="9">
        <f t="shared" si="60"/>
        <v>9.307972602739726</v>
      </c>
      <c r="AI216" s="9">
        <v>2131.5257260273975</v>
      </c>
      <c r="AJ216" s="6"/>
      <c r="AK216" s="9"/>
      <c r="AL216" s="9">
        <f t="shared" si="61"/>
        <v>505.31335337</v>
      </c>
      <c r="AN216" s="2">
        <v>0.025</v>
      </c>
      <c r="AO216" s="4">
        <f t="shared" si="62"/>
        <v>0</v>
      </c>
      <c r="AP216" s="4"/>
      <c r="AQ216" s="4"/>
      <c r="AR216" t="s">
        <v>347</v>
      </c>
    </row>
    <row r="217" spans="1:44" ht="15">
      <c r="A217">
        <v>1195666</v>
      </c>
      <c r="B217" t="s">
        <v>21</v>
      </c>
      <c r="C217" t="s">
        <v>1150</v>
      </c>
      <c r="D217" t="s">
        <v>27</v>
      </c>
      <c r="E217" t="s">
        <v>95</v>
      </c>
      <c r="F217" t="s">
        <v>22</v>
      </c>
      <c r="G217">
        <v>1050</v>
      </c>
      <c r="H217">
        <v>2000</v>
      </c>
      <c r="I217">
        <v>3</v>
      </c>
      <c r="J217">
        <v>2</v>
      </c>
      <c r="K217">
        <v>2</v>
      </c>
      <c r="L217">
        <v>0</v>
      </c>
      <c r="M217" s="5">
        <v>44823</v>
      </c>
      <c r="N217" s="1">
        <v>44846</v>
      </c>
      <c r="O217" s="1"/>
      <c r="P217" s="3">
        <f t="shared" si="58"/>
        <v>23</v>
      </c>
      <c r="Q217" s="3">
        <v>157</v>
      </c>
      <c r="R217">
        <v>132</v>
      </c>
      <c r="S217" s="8">
        <v>159600</v>
      </c>
      <c r="T217" s="4">
        <f t="shared" si="59"/>
        <v>7980</v>
      </c>
      <c r="U217" s="7">
        <v>195000</v>
      </c>
      <c r="V217" s="7">
        <v>177000</v>
      </c>
      <c r="W217" s="7"/>
      <c r="AA217" s="7">
        <f t="shared" si="57"/>
        <v>17400</v>
      </c>
      <c r="AB217" s="7">
        <v>144</v>
      </c>
      <c r="AC217" t="s">
        <v>23</v>
      </c>
      <c r="AD217" s="4">
        <v>0.39452054794520547</v>
      </c>
      <c r="AE217" s="4">
        <v>52.07671232876712</v>
      </c>
      <c r="AG217" s="9">
        <v>1821.37</v>
      </c>
      <c r="AH217" s="9">
        <f t="shared" si="60"/>
        <v>4.990054794520548</v>
      </c>
      <c r="AI217" s="9">
        <v>783.438602739726</v>
      </c>
      <c r="AJ217" s="6"/>
      <c r="AK217" s="9"/>
      <c r="AL217" s="9">
        <f t="shared" si="61"/>
        <v>346.43753921</v>
      </c>
      <c r="AN217" s="2">
        <v>0.025</v>
      </c>
      <c r="AO217" s="4">
        <f t="shared" si="62"/>
        <v>0</v>
      </c>
      <c r="AP217" s="4"/>
      <c r="AQ217" s="4"/>
      <c r="AR217" t="s">
        <v>96</v>
      </c>
    </row>
    <row r="218" spans="1:44" ht="15">
      <c r="A218">
        <v>1205458</v>
      </c>
      <c r="B218" t="s">
        <v>21</v>
      </c>
      <c r="C218" t="s">
        <v>1151</v>
      </c>
      <c r="D218" t="s">
        <v>27</v>
      </c>
      <c r="E218" t="s">
        <v>30</v>
      </c>
      <c r="F218" t="s">
        <v>22</v>
      </c>
      <c r="G218">
        <v>2126</v>
      </c>
      <c r="H218">
        <v>2017</v>
      </c>
      <c r="I218">
        <v>3</v>
      </c>
      <c r="J218">
        <v>2</v>
      </c>
      <c r="K218">
        <v>2</v>
      </c>
      <c r="L218">
        <v>0</v>
      </c>
      <c r="M218" s="5">
        <v>44908</v>
      </c>
      <c r="N218" s="1">
        <v>44917</v>
      </c>
      <c r="O218" s="1"/>
      <c r="P218" s="3">
        <f t="shared" si="58"/>
        <v>9</v>
      </c>
      <c r="Q218" s="3">
        <v>72</v>
      </c>
      <c r="R218">
        <v>61</v>
      </c>
      <c r="S218" s="8">
        <v>348500</v>
      </c>
      <c r="T218" s="4">
        <f t="shared" si="59"/>
        <v>17425</v>
      </c>
      <c r="U218" s="7">
        <v>383000</v>
      </c>
      <c r="V218" s="7">
        <v>373000</v>
      </c>
      <c r="W218" s="7"/>
      <c r="AA218" s="7">
        <f t="shared" si="57"/>
        <v>24500</v>
      </c>
      <c r="AB218" s="7">
        <v>150</v>
      </c>
      <c r="AC218" t="s">
        <v>23</v>
      </c>
      <c r="AD218" s="4">
        <v>0.410958904109589</v>
      </c>
      <c r="AE218" s="4">
        <v>25.06849315068493</v>
      </c>
      <c r="AG218" s="9">
        <v>1050.55</v>
      </c>
      <c r="AH218" s="9">
        <f t="shared" si="60"/>
        <v>2.8782191780821917</v>
      </c>
      <c r="AI218" s="9">
        <v>207.2317808219178</v>
      </c>
      <c r="AJ218" s="6"/>
      <c r="AK218" s="9"/>
      <c r="AL218" s="9">
        <f t="shared" si="61"/>
        <v>158.87581416</v>
      </c>
      <c r="AN218" s="2">
        <v>0.03</v>
      </c>
      <c r="AO218" s="4">
        <f t="shared" si="62"/>
        <v>0</v>
      </c>
      <c r="AP218" s="4"/>
      <c r="AQ218" s="4"/>
      <c r="AR218" t="s">
        <v>31</v>
      </c>
    </row>
    <row r="219" spans="1:44" ht="15">
      <c r="A219">
        <v>1174891</v>
      </c>
      <c r="B219" t="s">
        <v>21</v>
      </c>
      <c r="C219" t="s">
        <v>1241</v>
      </c>
      <c r="D219" t="s">
        <v>27</v>
      </c>
      <c r="E219" t="s">
        <v>350</v>
      </c>
      <c r="F219" t="s">
        <v>22</v>
      </c>
      <c r="G219">
        <v>2525</v>
      </c>
      <c r="H219">
        <v>1994</v>
      </c>
      <c r="I219">
        <v>4</v>
      </c>
      <c r="J219">
        <v>3</v>
      </c>
      <c r="K219">
        <v>2</v>
      </c>
      <c r="L219">
        <v>1</v>
      </c>
      <c r="M219" s="5">
        <v>44694</v>
      </c>
      <c r="N219" s="1">
        <v>44725</v>
      </c>
      <c r="O219" s="1"/>
      <c r="P219" s="3">
        <f t="shared" si="58"/>
        <v>31</v>
      </c>
      <c r="Q219" s="3">
        <v>286</v>
      </c>
      <c r="R219">
        <v>218</v>
      </c>
      <c r="S219" s="7">
        <v>403000</v>
      </c>
      <c r="T219" s="4">
        <f t="shared" si="59"/>
        <v>20150</v>
      </c>
      <c r="U219" s="7">
        <v>475000</v>
      </c>
      <c r="V219" s="7">
        <v>379000</v>
      </c>
      <c r="W219" s="7"/>
      <c r="AA219" s="7">
        <f t="shared" si="57"/>
        <v>-24000</v>
      </c>
      <c r="AB219" s="7">
        <v>150</v>
      </c>
      <c r="AC219" t="s">
        <v>23</v>
      </c>
      <c r="AD219" s="4">
        <v>0.410958904109589</v>
      </c>
      <c r="AE219" s="4">
        <v>89.58904109589041</v>
      </c>
      <c r="AG219" s="9">
        <v>1908.15</v>
      </c>
      <c r="AH219" s="9">
        <f t="shared" si="60"/>
        <v>5.227808219178082</v>
      </c>
      <c r="AI219" s="9">
        <v>1495.1531506849315</v>
      </c>
      <c r="AJ219" s="6"/>
      <c r="AK219" s="9"/>
      <c r="AL219" s="9">
        <f t="shared" si="61"/>
        <v>631.09003958</v>
      </c>
      <c r="AN219" s="2">
        <v>0.0325</v>
      </c>
      <c r="AO219" s="4">
        <f t="shared" si="62"/>
        <v>0</v>
      </c>
      <c r="AP219" s="4"/>
      <c r="AQ219" s="4"/>
      <c r="AR219" t="s">
        <v>351</v>
      </c>
    </row>
    <row r="220" spans="1:44" ht="15">
      <c r="A220">
        <v>1186052</v>
      </c>
      <c r="B220" t="s">
        <v>21</v>
      </c>
      <c r="C220" t="s">
        <v>1243</v>
      </c>
      <c r="D220" t="s">
        <v>24</v>
      </c>
      <c r="E220" t="s">
        <v>69</v>
      </c>
      <c r="F220" t="s">
        <v>22</v>
      </c>
      <c r="G220">
        <v>1552</v>
      </c>
      <c r="H220">
        <v>2017</v>
      </c>
      <c r="I220">
        <v>3</v>
      </c>
      <c r="J220">
        <v>2</v>
      </c>
      <c r="K220">
        <v>2</v>
      </c>
      <c r="L220">
        <v>0</v>
      </c>
      <c r="M220" s="5">
        <v>44770</v>
      </c>
      <c r="N220" s="1">
        <v>44784</v>
      </c>
      <c r="O220" s="1"/>
      <c r="P220" s="3">
        <f t="shared" si="58"/>
        <v>14</v>
      </c>
      <c r="Q220" s="3">
        <v>210</v>
      </c>
      <c r="R220">
        <v>174</v>
      </c>
      <c r="S220" s="8">
        <v>333900</v>
      </c>
      <c r="T220" s="4">
        <f t="shared" si="59"/>
        <v>16695</v>
      </c>
      <c r="U220" s="7">
        <v>385000</v>
      </c>
      <c r="V220" s="7">
        <v>334000</v>
      </c>
      <c r="W220" s="7"/>
      <c r="AA220" s="7">
        <f t="shared" si="57"/>
        <v>100</v>
      </c>
      <c r="AB220" s="7">
        <v>158</v>
      </c>
      <c r="AC220" t="s">
        <v>23</v>
      </c>
      <c r="AD220" s="4">
        <v>0.4328767123287671</v>
      </c>
      <c r="AE220" s="4">
        <v>75.32054794520548</v>
      </c>
      <c r="AG220" s="9">
        <v>4106.79</v>
      </c>
      <c r="AH220" s="9">
        <f t="shared" si="60"/>
        <v>11.251479452054795</v>
      </c>
      <c r="AI220" s="9">
        <v>2362.810684931507</v>
      </c>
      <c r="AJ220" s="6"/>
      <c r="AK220" s="9"/>
      <c r="AL220" s="9">
        <f t="shared" si="61"/>
        <v>463.3877913</v>
      </c>
      <c r="AN220" s="2">
        <v>0.025</v>
      </c>
      <c r="AO220" s="4">
        <f t="shared" si="62"/>
        <v>0</v>
      </c>
      <c r="AP220" s="4"/>
      <c r="AQ220" s="4"/>
      <c r="AR220" t="s">
        <v>461</v>
      </c>
    </row>
    <row r="221" spans="1:44" ht="15">
      <c r="A221">
        <v>1200622</v>
      </c>
      <c r="B221" t="s">
        <v>21</v>
      </c>
      <c r="C221" t="s">
        <v>945</v>
      </c>
      <c r="D221" t="s">
        <v>27</v>
      </c>
      <c r="E221" t="s">
        <v>430</v>
      </c>
      <c r="F221" t="s">
        <v>22</v>
      </c>
      <c r="G221">
        <v>1468</v>
      </c>
      <c r="H221">
        <v>1998</v>
      </c>
      <c r="I221">
        <v>3</v>
      </c>
      <c r="J221">
        <v>2</v>
      </c>
      <c r="K221">
        <v>2</v>
      </c>
      <c r="L221">
        <v>0</v>
      </c>
      <c r="M221" s="5">
        <v>44865</v>
      </c>
      <c r="N221" s="1">
        <v>44879</v>
      </c>
      <c r="O221" s="1"/>
      <c r="P221" s="3">
        <f t="shared" si="58"/>
        <v>14</v>
      </c>
      <c r="Q221" s="3">
        <v>115</v>
      </c>
      <c r="R221">
        <v>71</v>
      </c>
      <c r="S221" s="8">
        <v>264600</v>
      </c>
      <c r="T221" s="4">
        <f t="shared" si="59"/>
        <v>13230</v>
      </c>
      <c r="U221" s="7">
        <v>301000</v>
      </c>
      <c r="V221" s="7">
        <v>290000</v>
      </c>
      <c r="W221" s="7"/>
      <c r="AA221" s="7">
        <f t="shared" si="57"/>
        <v>25400</v>
      </c>
      <c r="AB221" s="7">
        <v>165</v>
      </c>
      <c r="AC221" t="s">
        <v>23</v>
      </c>
      <c r="AD221" s="4">
        <v>0.4520547945205479</v>
      </c>
      <c r="AE221" s="4">
        <v>32.0958904109589</v>
      </c>
      <c r="AG221" s="9">
        <v>193.8</v>
      </c>
      <c r="AH221" s="9">
        <f t="shared" si="60"/>
        <v>0.5309589041095891</v>
      </c>
      <c r="AI221" s="9">
        <v>61.06027397260275</v>
      </c>
      <c r="AJ221" s="6"/>
      <c r="AK221" s="9"/>
      <c r="AL221" s="9">
        <f t="shared" si="61"/>
        <v>253.75998095</v>
      </c>
      <c r="AN221" s="2">
        <v>0.025</v>
      </c>
      <c r="AO221" s="4">
        <f t="shared" si="62"/>
        <v>0</v>
      </c>
      <c r="AP221" s="4"/>
      <c r="AQ221" s="4"/>
      <c r="AR221" t="s">
        <v>431</v>
      </c>
    </row>
    <row r="222" spans="1:44" ht="15">
      <c r="A222">
        <v>1188204</v>
      </c>
      <c r="B222" t="s">
        <v>21</v>
      </c>
      <c r="C222" t="s">
        <v>1011</v>
      </c>
      <c r="D222" t="s">
        <v>24</v>
      </c>
      <c r="E222" t="s">
        <v>199</v>
      </c>
      <c r="F222" t="s">
        <v>22</v>
      </c>
      <c r="G222">
        <v>2063</v>
      </c>
      <c r="H222">
        <v>1998</v>
      </c>
      <c r="I222">
        <v>4</v>
      </c>
      <c r="J222">
        <v>3</v>
      </c>
      <c r="K222">
        <v>3</v>
      </c>
      <c r="L222">
        <v>0</v>
      </c>
      <c r="M222" s="5">
        <v>44770</v>
      </c>
      <c r="N222" s="1">
        <v>44797</v>
      </c>
      <c r="O222" s="1"/>
      <c r="P222" s="3">
        <f t="shared" si="58"/>
        <v>27</v>
      </c>
      <c r="Q222" s="3">
        <v>210</v>
      </c>
      <c r="R222">
        <v>126</v>
      </c>
      <c r="S222" s="8">
        <v>352600</v>
      </c>
      <c r="T222" s="4">
        <f t="shared" si="59"/>
        <v>17630</v>
      </c>
      <c r="U222" s="7">
        <v>413000</v>
      </c>
      <c r="V222" s="7">
        <v>368000</v>
      </c>
      <c r="W222" s="7"/>
      <c r="AA222" s="7">
        <f t="shared" si="57"/>
        <v>15400</v>
      </c>
      <c r="AB222" s="7">
        <v>165</v>
      </c>
      <c r="AC222" t="s">
        <v>23</v>
      </c>
      <c r="AD222" s="4">
        <v>0.4520547945205479</v>
      </c>
      <c r="AE222" s="4">
        <v>56.958904109589035</v>
      </c>
      <c r="AG222" s="9">
        <v>2172.27</v>
      </c>
      <c r="AH222" s="9">
        <f t="shared" si="60"/>
        <v>5.951424657534247</v>
      </c>
      <c r="AI222" s="9">
        <v>1249.799178082192</v>
      </c>
      <c r="AJ222" s="6"/>
      <c r="AK222" s="9"/>
      <c r="AL222" s="9">
        <f t="shared" si="61"/>
        <v>463.3877913</v>
      </c>
      <c r="AN222" s="2">
        <v>0.025</v>
      </c>
      <c r="AO222" s="4">
        <f t="shared" si="62"/>
        <v>0</v>
      </c>
      <c r="AP222" s="4"/>
      <c r="AQ222" s="4"/>
      <c r="AR222" t="s">
        <v>200</v>
      </c>
    </row>
    <row r="223" spans="1:44" ht="15">
      <c r="A223">
        <v>1192785</v>
      </c>
      <c r="B223" t="s">
        <v>21</v>
      </c>
      <c r="C223" t="s">
        <v>1244</v>
      </c>
      <c r="D223" t="s">
        <v>27</v>
      </c>
      <c r="E223" t="s">
        <v>122</v>
      </c>
      <c r="F223" t="s">
        <v>22</v>
      </c>
      <c r="G223">
        <v>1962</v>
      </c>
      <c r="H223">
        <v>2004</v>
      </c>
      <c r="I223">
        <v>3</v>
      </c>
      <c r="J223">
        <v>2</v>
      </c>
      <c r="K223">
        <v>2</v>
      </c>
      <c r="L223">
        <v>0</v>
      </c>
      <c r="M223" s="5">
        <v>44805</v>
      </c>
      <c r="N223" s="1">
        <v>44825</v>
      </c>
      <c r="O223" s="1"/>
      <c r="P223" s="3">
        <f t="shared" si="58"/>
        <v>20</v>
      </c>
      <c r="Q223" s="3">
        <v>175</v>
      </c>
      <c r="R223">
        <v>144</v>
      </c>
      <c r="S223" s="8">
        <v>290800</v>
      </c>
      <c r="T223" s="4">
        <f t="shared" si="59"/>
        <v>14540</v>
      </c>
      <c r="U223" s="7">
        <v>341000</v>
      </c>
      <c r="V223" s="7">
        <v>303000</v>
      </c>
      <c r="W223" s="7"/>
      <c r="AA223" s="7">
        <f t="shared" si="57"/>
        <v>12200</v>
      </c>
      <c r="AB223" s="7">
        <v>165</v>
      </c>
      <c r="AC223" t="s">
        <v>23</v>
      </c>
      <c r="AD223" s="4">
        <v>0.4520547945205479</v>
      </c>
      <c r="AE223" s="4">
        <v>65.0958904109589</v>
      </c>
      <c r="AG223" s="9">
        <v>2288.95</v>
      </c>
      <c r="AH223" s="9">
        <f t="shared" si="60"/>
        <v>6.271095890410958</v>
      </c>
      <c r="AI223" s="9">
        <v>1097.4417808219177</v>
      </c>
      <c r="AJ223" s="6"/>
      <c r="AK223" s="9"/>
      <c r="AL223" s="9">
        <f t="shared" si="61"/>
        <v>386.15649275</v>
      </c>
      <c r="AN223" s="2">
        <v>0.025</v>
      </c>
      <c r="AO223" s="4">
        <f t="shared" si="62"/>
        <v>0</v>
      </c>
      <c r="AP223" s="4"/>
      <c r="AQ223" s="4"/>
      <c r="AR223" t="s">
        <v>123</v>
      </c>
    </row>
    <row r="224" spans="1:44" ht="15">
      <c r="A224">
        <v>1195692</v>
      </c>
      <c r="B224" t="s">
        <v>21</v>
      </c>
      <c r="C224" t="s">
        <v>1401</v>
      </c>
      <c r="D224" t="s">
        <v>27</v>
      </c>
      <c r="E224" t="s">
        <v>207</v>
      </c>
      <c r="F224" t="s">
        <v>22</v>
      </c>
      <c r="G224">
        <v>1425</v>
      </c>
      <c r="H224">
        <v>1994</v>
      </c>
      <c r="I224">
        <v>3</v>
      </c>
      <c r="J224">
        <v>2</v>
      </c>
      <c r="K224">
        <v>2</v>
      </c>
      <c r="L224">
        <v>0</v>
      </c>
      <c r="M224" s="5">
        <v>44822</v>
      </c>
      <c r="N224" s="1">
        <v>44846</v>
      </c>
      <c r="O224" s="1"/>
      <c r="P224" s="3">
        <f t="shared" si="58"/>
        <v>24</v>
      </c>
      <c r="Q224" s="3">
        <v>158</v>
      </c>
      <c r="R224">
        <v>93</v>
      </c>
      <c r="S224" s="8">
        <v>314500</v>
      </c>
      <c r="T224" s="4">
        <f t="shared" si="59"/>
        <v>15725</v>
      </c>
      <c r="U224" s="7">
        <v>376000</v>
      </c>
      <c r="V224" s="7">
        <v>346000</v>
      </c>
      <c r="W224" s="7"/>
      <c r="AA224" s="7">
        <f t="shared" si="57"/>
        <v>31500</v>
      </c>
      <c r="AB224" s="7">
        <v>170</v>
      </c>
      <c r="AC224" t="s">
        <v>23</v>
      </c>
      <c r="AD224" s="4">
        <v>0.4657534246575342</v>
      </c>
      <c r="AE224" s="4">
        <v>43.31506849315068</v>
      </c>
      <c r="AG224" s="9">
        <v>1758.11</v>
      </c>
      <c r="AH224" s="9">
        <f t="shared" si="60"/>
        <v>4.816739726027397</v>
      </c>
      <c r="AI224" s="9">
        <v>761.0448767123288</v>
      </c>
      <c r="AJ224" s="6"/>
      <c r="AK224" s="9"/>
      <c r="AL224" s="9">
        <f t="shared" si="61"/>
        <v>348.64414774</v>
      </c>
      <c r="AN224" s="2">
        <v>0.025</v>
      </c>
      <c r="AO224" s="4">
        <f t="shared" si="62"/>
        <v>0</v>
      </c>
      <c r="AP224" s="4"/>
      <c r="AQ224" s="4"/>
      <c r="AR224" t="s">
        <v>504</v>
      </c>
    </row>
    <row r="225" spans="1:44" ht="15">
      <c r="A225">
        <v>1211636</v>
      </c>
      <c r="B225" t="s">
        <v>21</v>
      </c>
      <c r="C225" t="s">
        <v>1400</v>
      </c>
      <c r="D225" t="s">
        <v>27</v>
      </c>
      <c r="E225" t="s">
        <v>207</v>
      </c>
      <c r="F225" t="s">
        <v>22</v>
      </c>
      <c r="G225">
        <v>1917</v>
      </c>
      <c r="H225">
        <v>1998</v>
      </c>
      <c r="I225">
        <v>3</v>
      </c>
      <c r="J225">
        <v>2</v>
      </c>
      <c r="K225">
        <v>2</v>
      </c>
      <c r="L225">
        <v>0</v>
      </c>
      <c r="M225" s="5">
        <v>44727</v>
      </c>
      <c r="N225" s="1">
        <v>44964</v>
      </c>
      <c r="O225" s="1"/>
      <c r="P225" s="3">
        <f t="shared" si="58"/>
        <v>237</v>
      </c>
      <c r="Q225" s="3">
        <v>253</v>
      </c>
      <c r="R225">
        <v>2</v>
      </c>
      <c r="S225" s="8">
        <v>374800</v>
      </c>
      <c r="T225" s="4">
        <f t="shared" si="59"/>
        <v>18740</v>
      </c>
      <c r="U225" s="7">
        <v>392000</v>
      </c>
      <c r="V225" s="7">
        <v>392000</v>
      </c>
      <c r="W225" s="7"/>
      <c r="AA225" s="7">
        <f t="shared" si="57"/>
        <v>17200</v>
      </c>
      <c r="AB225" s="7">
        <v>170</v>
      </c>
      <c r="AC225" t="s">
        <v>23</v>
      </c>
      <c r="AD225" s="4">
        <v>0.4657534246575342</v>
      </c>
      <c r="AE225" s="4">
        <v>0.9315068493150684</v>
      </c>
      <c r="AG225" s="9">
        <v>2583.64</v>
      </c>
      <c r="AH225" s="9">
        <f t="shared" si="60"/>
        <v>7.078465753424657</v>
      </c>
      <c r="AI225" s="9">
        <v>1790.8518356164384</v>
      </c>
      <c r="AJ225" s="6"/>
      <c r="AK225" s="9"/>
      <c r="AL225" s="9">
        <f t="shared" si="61"/>
        <v>558.27195809</v>
      </c>
      <c r="AN225" s="2">
        <v>0.025</v>
      </c>
      <c r="AO225" s="4">
        <f t="shared" si="62"/>
        <v>0</v>
      </c>
      <c r="AP225" s="4"/>
      <c r="AQ225" s="4"/>
      <c r="AR225" t="s">
        <v>208</v>
      </c>
    </row>
    <row r="226" spans="1:44" ht="15">
      <c r="A226">
        <v>1191252</v>
      </c>
      <c r="B226" t="s">
        <v>21</v>
      </c>
      <c r="C226" t="s">
        <v>1160</v>
      </c>
      <c r="D226" t="s">
        <v>24</v>
      </c>
      <c r="E226" t="s">
        <v>630</v>
      </c>
      <c r="F226" t="s">
        <v>22</v>
      </c>
      <c r="G226">
        <v>2033</v>
      </c>
      <c r="H226">
        <v>1998</v>
      </c>
      <c r="I226">
        <v>4</v>
      </c>
      <c r="J226">
        <v>2</v>
      </c>
      <c r="K226">
        <v>2</v>
      </c>
      <c r="L226">
        <v>0</v>
      </c>
      <c r="M226" s="5">
        <v>44768</v>
      </c>
      <c r="N226" s="1">
        <v>44816</v>
      </c>
      <c r="O226" s="1"/>
      <c r="P226" s="3">
        <f t="shared" si="58"/>
        <v>48</v>
      </c>
      <c r="Q226" s="3">
        <v>212</v>
      </c>
      <c r="R226">
        <v>153</v>
      </c>
      <c r="S226" s="8">
        <v>347800</v>
      </c>
      <c r="T226" s="4">
        <f t="shared" si="59"/>
        <v>17390</v>
      </c>
      <c r="U226" s="7">
        <v>393000</v>
      </c>
      <c r="V226" s="7">
        <v>352000</v>
      </c>
      <c r="W226" s="7"/>
      <c r="AA226" s="7">
        <f t="shared" si="57"/>
        <v>4200</v>
      </c>
      <c r="AB226" s="7">
        <v>170</v>
      </c>
      <c r="AC226" t="s">
        <v>23</v>
      </c>
      <c r="AD226" s="4">
        <v>0.4657534246575342</v>
      </c>
      <c r="AE226" s="4">
        <v>71.26027397260273</v>
      </c>
      <c r="AG226" s="9">
        <v>210.3</v>
      </c>
      <c r="AH226" s="9">
        <f t="shared" si="60"/>
        <v>0.5761643835616439</v>
      </c>
      <c r="AI226" s="9">
        <v>122.14684931506851</v>
      </c>
      <c r="AJ226" s="6"/>
      <c r="AK226" s="9"/>
      <c r="AL226" s="9">
        <f t="shared" si="61"/>
        <v>467.80100836</v>
      </c>
      <c r="AN226" s="2">
        <v>0.025</v>
      </c>
      <c r="AO226" s="4">
        <f t="shared" si="62"/>
        <v>0</v>
      </c>
      <c r="AP226" s="4"/>
      <c r="AQ226" s="4"/>
      <c r="AR226" t="s">
        <v>631</v>
      </c>
    </row>
    <row r="227" spans="1:44" ht="15">
      <c r="A227">
        <v>1204068</v>
      </c>
      <c r="B227" t="s">
        <v>21</v>
      </c>
      <c r="C227" t="s">
        <v>1017</v>
      </c>
      <c r="D227" t="s">
        <v>27</v>
      </c>
      <c r="E227" t="s">
        <v>335</v>
      </c>
      <c r="F227" t="s">
        <v>22</v>
      </c>
      <c r="G227">
        <v>1631</v>
      </c>
      <c r="H227">
        <v>1992</v>
      </c>
      <c r="I227">
        <v>3</v>
      </c>
      <c r="J227">
        <v>2</v>
      </c>
      <c r="K227">
        <v>2</v>
      </c>
      <c r="L227">
        <v>0</v>
      </c>
      <c r="M227" s="5">
        <v>44895</v>
      </c>
      <c r="N227" s="1">
        <v>44904</v>
      </c>
      <c r="O227" s="1"/>
      <c r="P227" s="3">
        <f t="shared" si="58"/>
        <v>9</v>
      </c>
      <c r="Q227" s="3">
        <v>85</v>
      </c>
      <c r="R227">
        <v>62</v>
      </c>
      <c r="S227" s="8">
        <v>250000</v>
      </c>
      <c r="T227" s="4">
        <f t="shared" si="59"/>
        <v>12500</v>
      </c>
      <c r="U227" s="7">
        <v>290000</v>
      </c>
      <c r="V227" s="7">
        <v>285000</v>
      </c>
      <c r="W227" s="7"/>
      <c r="AA227" s="7">
        <f t="shared" si="57"/>
        <v>35000</v>
      </c>
      <c r="AB227" s="7">
        <v>192</v>
      </c>
      <c r="AC227" t="s">
        <v>23</v>
      </c>
      <c r="AD227" s="4">
        <v>0.5260273972602739</v>
      </c>
      <c r="AE227" s="4">
        <v>32.61369863013698</v>
      </c>
      <c r="AG227" s="9">
        <v>2832.07</v>
      </c>
      <c r="AH227" s="9">
        <f t="shared" si="60"/>
        <v>7.7590958904109595</v>
      </c>
      <c r="AI227" s="9">
        <v>659.5231506849316</v>
      </c>
      <c r="AJ227" s="6"/>
      <c r="AK227" s="9"/>
      <c r="AL227" s="9">
        <f t="shared" si="61"/>
        <v>187.56172505</v>
      </c>
      <c r="AN227" s="2">
        <v>0.025</v>
      </c>
      <c r="AO227" s="4">
        <f t="shared" si="62"/>
        <v>0</v>
      </c>
      <c r="AP227" s="4"/>
      <c r="AQ227" s="4"/>
      <c r="AR227" t="s">
        <v>336</v>
      </c>
    </row>
    <row r="228" spans="1:44" ht="15">
      <c r="A228">
        <v>1197224</v>
      </c>
      <c r="B228" t="s">
        <v>21</v>
      </c>
      <c r="C228" t="s">
        <v>1247</v>
      </c>
      <c r="D228" t="s">
        <v>27</v>
      </c>
      <c r="E228" t="s">
        <v>335</v>
      </c>
      <c r="F228" t="s">
        <v>22</v>
      </c>
      <c r="G228">
        <v>1015</v>
      </c>
      <c r="H228">
        <v>1993</v>
      </c>
      <c r="I228">
        <v>3</v>
      </c>
      <c r="J228">
        <v>2</v>
      </c>
      <c r="K228">
        <v>2</v>
      </c>
      <c r="L228">
        <v>0</v>
      </c>
      <c r="M228" s="5">
        <v>44840</v>
      </c>
      <c r="N228" s="1">
        <v>44855</v>
      </c>
      <c r="O228" s="1"/>
      <c r="P228" s="3">
        <f t="shared" si="58"/>
        <v>15</v>
      </c>
      <c r="Q228" s="3">
        <v>140</v>
      </c>
      <c r="R228">
        <v>123</v>
      </c>
      <c r="S228" s="8">
        <v>245800</v>
      </c>
      <c r="T228" s="4">
        <f t="shared" si="59"/>
        <v>12290</v>
      </c>
      <c r="U228" s="7">
        <v>293000</v>
      </c>
      <c r="V228" s="7">
        <v>276000</v>
      </c>
      <c r="W228" s="7"/>
      <c r="AA228" s="7">
        <f t="shared" si="57"/>
        <v>30200</v>
      </c>
      <c r="AB228" s="7">
        <v>192</v>
      </c>
      <c r="AC228" t="s">
        <v>23</v>
      </c>
      <c r="AD228" s="4">
        <v>0.5260273972602739</v>
      </c>
      <c r="AE228" s="4">
        <v>64.7013698630137</v>
      </c>
      <c r="AG228" s="9">
        <v>2780.04</v>
      </c>
      <c r="AH228" s="9">
        <f t="shared" si="60"/>
        <v>7.616547945205479</v>
      </c>
      <c r="AI228" s="9">
        <v>1066.3167123287672</v>
      </c>
      <c r="AJ228" s="6"/>
      <c r="AK228" s="9"/>
      <c r="AL228" s="9">
        <f t="shared" si="61"/>
        <v>308.9251942</v>
      </c>
      <c r="AN228" s="2">
        <v>0.025</v>
      </c>
      <c r="AO228" s="4">
        <f t="shared" si="62"/>
        <v>0</v>
      </c>
      <c r="AP228" s="4"/>
      <c r="AQ228" s="4"/>
      <c r="AR228" t="s">
        <v>655</v>
      </c>
    </row>
    <row r="229" spans="1:44" ht="15">
      <c r="A229">
        <v>1186669</v>
      </c>
      <c r="B229" t="s">
        <v>21</v>
      </c>
      <c r="C229" t="s">
        <v>1404</v>
      </c>
      <c r="D229" t="s">
        <v>27</v>
      </c>
      <c r="E229" t="s">
        <v>335</v>
      </c>
      <c r="F229" t="s">
        <v>22</v>
      </c>
      <c r="G229">
        <v>1425</v>
      </c>
      <c r="H229">
        <v>1993</v>
      </c>
      <c r="I229">
        <v>3</v>
      </c>
      <c r="J229">
        <v>2</v>
      </c>
      <c r="K229">
        <v>2</v>
      </c>
      <c r="L229">
        <v>0</v>
      </c>
      <c r="M229" s="5">
        <v>44757</v>
      </c>
      <c r="N229" s="1">
        <v>44788</v>
      </c>
      <c r="O229" s="1"/>
      <c r="P229" s="3">
        <f t="shared" si="58"/>
        <v>31</v>
      </c>
      <c r="Q229" s="3">
        <v>223</v>
      </c>
      <c r="R229">
        <v>181</v>
      </c>
      <c r="S229" s="8">
        <v>276100</v>
      </c>
      <c r="T229" s="4">
        <f t="shared" si="59"/>
        <v>13805</v>
      </c>
      <c r="U229" s="7">
        <v>336000</v>
      </c>
      <c r="V229" s="7">
        <v>285000</v>
      </c>
      <c r="W229" s="7"/>
      <c r="AA229" s="7">
        <f t="shared" si="57"/>
        <v>8900</v>
      </c>
      <c r="AB229" s="7">
        <v>192</v>
      </c>
      <c r="AC229" t="s">
        <v>23</v>
      </c>
      <c r="AD229" s="4">
        <v>0.5260273972602739</v>
      </c>
      <c r="AE229" s="4">
        <v>95.21095890410957</v>
      </c>
      <c r="AG229" s="9">
        <v>3337.36</v>
      </c>
      <c r="AH229" s="9">
        <f t="shared" si="60"/>
        <v>9.14345205479452</v>
      </c>
      <c r="AI229" s="9">
        <v>2038.9898082191783</v>
      </c>
      <c r="AJ229" s="6"/>
      <c r="AK229" s="9"/>
      <c r="AL229" s="9">
        <f t="shared" si="61"/>
        <v>492.07370219</v>
      </c>
      <c r="AN229" s="2">
        <v>0.025</v>
      </c>
      <c r="AO229" s="4">
        <f t="shared" si="62"/>
        <v>0</v>
      </c>
      <c r="AP229" s="4"/>
      <c r="AQ229" s="4"/>
      <c r="AR229" t="s">
        <v>640</v>
      </c>
    </row>
    <row r="230" spans="1:44" ht="15">
      <c r="A230">
        <v>1174289</v>
      </c>
      <c r="B230" t="s">
        <v>21</v>
      </c>
      <c r="C230" t="s">
        <v>964</v>
      </c>
      <c r="D230" t="s">
        <v>27</v>
      </c>
      <c r="E230" t="s">
        <v>560</v>
      </c>
      <c r="F230" t="s">
        <v>22</v>
      </c>
      <c r="G230">
        <v>1703</v>
      </c>
      <c r="H230">
        <v>1991</v>
      </c>
      <c r="I230">
        <v>3</v>
      </c>
      <c r="J230">
        <v>2</v>
      </c>
      <c r="K230">
        <v>2</v>
      </c>
      <c r="L230">
        <v>0</v>
      </c>
      <c r="M230" s="5">
        <v>44713</v>
      </c>
      <c r="N230" s="1">
        <v>44721</v>
      </c>
      <c r="O230" s="1"/>
      <c r="P230" s="3">
        <f t="shared" si="58"/>
        <v>8</v>
      </c>
      <c r="Q230" s="3">
        <v>267</v>
      </c>
      <c r="R230">
        <v>248</v>
      </c>
      <c r="S230" s="7">
        <v>347900</v>
      </c>
      <c r="T230" s="4">
        <f t="shared" si="59"/>
        <v>17395</v>
      </c>
      <c r="U230" s="7">
        <v>420000</v>
      </c>
      <c r="V230" s="7">
        <v>357000</v>
      </c>
      <c r="W230" s="7"/>
      <c r="AA230" s="7">
        <f t="shared" si="57"/>
        <v>9100</v>
      </c>
      <c r="AB230" s="7">
        <v>192.5</v>
      </c>
      <c r="AC230" t="s">
        <v>23</v>
      </c>
      <c r="AD230" s="4">
        <v>0.5273972602739726</v>
      </c>
      <c r="AE230" s="4">
        <v>130.7945205479452</v>
      </c>
      <c r="AG230" s="9">
        <v>2821.73</v>
      </c>
      <c r="AH230" s="9">
        <f t="shared" si="60"/>
        <v>7.730767123287671</v>
      </c>
      <c r="AI230" s="9">
        <v>2064.114821917808</v>
      </c>
      <c r="AJ230" s="6"/>
      <c r="AK230" s="9"/>
      <c r="AL230" s="9">
        <f t="shared" si="61"/>
        <v>589.16447751</v>
      </c>
      <c r="AN230" s="2">
        <v>0.0325</v>
      </c>
      <c r="AO230" s="4">
        <f t="shared" si="62"/>
        <v>0</v>
      </c>
      <c r="AP230" s="4"/>
      <c r="AQ230" s="4"/>
      <c r="AR230" t="s">
        <v>561</v>
      </c>
    </row>
    <row r="231" spans="1:44" ht="15">
      <c r="A231">
        <v>1212714</v>
      </c>
      <c r="B231" t="s">
        <v>21</v>
      </c>
      <c r="C231" t="s">
        <v>1248</v>
      </c>
      <c r="D231" t="s">
        <v>27</v>
      </c>
      <c r="E231" t="s">
        <v>499</v>
      </c>
      <c r="F231" t="s">
        <v>22</v>
      </c>
      <c r="G231">
        <v>1800</v>
      </c>
      <c r="H231">
        <v>2004</v>
      </c>
      <c r="I231">
        <v>3</v>
      </c>
      <c r="J231">
        <v>2</v>
      </c>
      <c r="K231">
        <v>2</v>
      </c>
      <c r="L231">
        <v>0</v>
      </c>
      <c r="M231" s="5">
        <v>44951</v>
      </c>
      <c r="N231" s="1">
        <v>44971</v>
      </c>
      <c r="O231" s="1"/>
      <c r="P231" s="3">
        <f t="shared" si="58"/>
        <v>20</v>
      </c>
      <c r="Q231" s="3">
        <v>29</v>
      </c>
      <c r="R231">
        <v>7</v>
      </c>
      <c r="S231" s="8">
        <v>296400</v>
      </c>
      <c r="T231" s="4">
        <f t="shared" si="59"/>
        <v>14820</v>
      </c>
      <c r="U231" s="7">
        <v>370000</v>
      </c>
      <c r="V231" s="7">
        <v>370000</v>
      </c>
      <c r="W231" s="7"/>
      <c r="AA231" s="7">
        <f t="shared" si="57"/>
        <v>73600</v>
      </c>
      <c r="AB231" s="7">
        <v>193</v>
      </c>
      <c r="AC231" t="s">
        <v>23</v>
      </c>
      <c r="AD231" s="4">
        <v>0.5287671232876713</v>
      </c>
      <c r="AE231" s="4">
        <v>3.701369863013699</v>
      </c>
      <c r="AG231" s="9">
        <v>1826.94</v>
      </c>
      <c r="AH231" s="9">
        <f t="shared" si="60"/>
        <v>5.005315068493151</v>
      </c>
      <c r="AI231" s="9">
        <v>145.15413698630138</v>
      </c>
      <c r="AJ231" s="6"/>
      <c r="AK231" s="9"/>
      <c r="AL231" s="9">
        <f t="shared" si="61"/>
        <v>63.99164737</v>
      </c>
      <c r="AN231" s="2">
        <v>0.03</v>
      </c>
      <c r="AO231" s="4">
        <f t="shared" si="62"/>
        <v>0</v>
      </c>
      <c r="AP231" s="4"/>
      <c r="AQ231" s="4"/>
      <c r="AR231" t="s">
        <v>500</v>
      </c>
    </row>
    <row r="232" spans="1:44" ht="15">
      <c r="A232">
        <v>1196482</v>
      </c>
      <c r="B232" t="s">
        <v>21</v>
      </c>
      <c r="C232" t="s">
        <v>1249</v>
      </c>
      <c r="D232" t="s">
        <v>27</v>
      </c>
      <c r="E232" t="s">
        <v>184</v>
      </c>
      <c r="F232" t="s">
        <v>22</v>
      </c>
      <c r="G232">
        <v>1508</v>
      </c>
      <c r="H232">
        <v>1999</v>
      </c>
      <c r="I232">
        <v>3</v>
      </c>
      <c r="J232">
        <v>2</v>
      </c>
      <c r="K232">
        <v>2</v>
      </c>
      <c r="L232">
        <v>0</v>
      </c>
      <c r="M232" s="5">
        <v>44840</v>
      </c>
      <c r="N232" s="1">
        <v>44851</v>
      </c>
      <c r="O232" s="1"/>
      <c r="P232" s="3">
        <f t="shared" si="58"/>
        <v>11</v>
      </c>
      <c r="Q232" s="3">
        <v>140</v>
      </c>
      <c r="R232">
        <v>102</v>
      </c>
      <c r="S232" s="8">
        <v>310500</v>
      </c>
      <c r="T232" s="4">
        <f t="shared" si="59"/>
        <v>15525</v>
      </c>
      <c r="U232" s="7">
        <v>340000</v>
      </c>
      <c r="V232" s="7">
        <v>323000</v>
      </c>
      <c r="W232" s="7"/>
      <c r="AA232" s="7">
        <f t="shared" si="57"/>
        <v>12500</v>
      </c>
      <c r="AB232" s="7">
        <v>206</v>
      </c>
      <c r="AC232" t="s">
        <v>23</v>
      </c>
      <c r="AD232" s="4">
        <v>0.5643835616438356</v>
      </c>
      <c r="AE232" s="4">
        <v>57.56712328767124</v>
      </c>
      <c r="AG232" s="9">
        <v>3892.26</v>
      </c>
      <c r="AH232" s="9">
        <f t="shared" si="60"/>
        <v>10.66372602739726</v>
      </c>
      <c r="AI232" s="9">
        <v>1492.9216438356164</v>
      </c>
      <c r="AJ232" s="6"/>
      <c r="AK232" s="9"/>
      <c r="AL232" s="9">
        <f t="shared" si="61"/>
        <v>308.9251942</v>
      </c>
      <c r="AN232" s="2">
        <v>0.025</v>
      </c>
      <c r="AO232" s="4">
        <f t="shared" si="62"/>
        <v>0</v>
      </c>
      <c r="AP232" s="4"/>
      <c r="AQ232" s="4"/>
      <c r="AR232" t="s">
        <v>185</v>
      </c>
    </row>
    <row r="233" spans="1:44" ht="15">
      <c r="A233">
        <v>1193487</v>
      </c>
      <c r="B233" t="s">
        <v>21</v>
      </c>
      <c r="C233" t="s">
        <v>1273</v>
      </c>
      <c r="D233" t="s">
        <v>129</v>
      </c>
      <c r="E233" t="s">
        <v>220</v>
      </c>
      <c r="F233" t="s">
        <v>32</v>
      </c>
      <c r="G233">
        <v>1670</v>
      </c>
      <c r="H233">
        <v>2016</v>
      </c>
      <c r="I233">
        <v>3</v>
      </c>
      <c r="J233">
        <v>3</v>
      </c>
      <c r="K233">
        <v>2</v>
      </c>
      <c r="L233">
        <v>1</v>
      </c>
      <c r="M233" s="5">
        <v>44813</v>
      </c>
      <c r="N233" s="1">
        <v>44830</v>
      </c>
      <c r="O233" s="1"/>
      <c r="P233" s="3">
        <f t="shared" si="58"/>
        <v>17</v>
      </c>
      <c r="Q233" s="3">
        <v>167</v>
      </c>
      <c r="R233">
        <v>109</v>
      </c>
      <c r="S233" s="8">
        <v>314400</v>
      </c>
      <c r="T233" s="4">
        <f t="shared" si="59"/>
        <v>15720</v>
      </c>
      <c r="U233" s="7">
        <v>365000</v>
      </c>
      <c r="V233" s="7">
        <v>327000</v>
      </c>
      <c r="W233" s="7"/>
      <c r="AA233" s="7">
        <f t="shared" si="57"/>
        <v>12600</v>
      </c>
      <c r="AB233" s="7">
        <v>210</v>
      </c>
      <c r="AC233" t="s">
        <v>23</v>
      </c>
      <c r="AD233" s="4">
        <v>0.5753424657534246</v>
      </c>
      <c r="AE233" s="4">
        <v>62.71232876712328</v>
      </c>
      <c r="AG233" s="9">
        <v>2884.9</v>
      </c>
      <c r="AH233" s="9">
        <f t="shared" si="60"/>
        <v>7.903835616438356</v>
      </c>
      <c r="AI233" s="9">
        <v>1319.9405479452055</v>
      </c>
      <c r="AJ233" s="6"/>
      <c r="AK233" s="9"/>
      <c r="AL233" s="9">
        <f t="shared" si="61"/>
        <v>368.50362451</v>
      </c>
      <c r="AN233" s="2">
        <v>0.025</v>
      </c>
      <c r="AO233" s="4">
        <f t="shared" si="62"/>
        <v>0</v>
      </c>
      <c r="AP233" s="4"/>
      <c r="AQ233" s="4"/>
      <c r="AR233" t="s">
        <v>221</v>
      </c>
    </row>
    <row r="234" spans="1:44" ht="15">
      <c r="A234">
        <v>1205198</v>
      </c>
      <c r="B234" t="s">
        <v>21</v>
      </c>
      <c r="C234" t="s">
        <v>1250</v>
      </c>
      <c r="D234" t="s">
        <v>27</v>
      </c>
      <c r="E234" t="s">
        <v>33</v>
      </c>
      <c r="F234" t="s">
        <v>32</v>
      </c>
      <c r="G234">
        <v>1078</v>
      </c>
      <c r="H234">
        <v>2005</v>
      </c>
      <c r="I234">
        <v>2</v>
      </c>
      <c r="J234">
        <v>3</v>
      </c>
      <c r="K234">
        <v>2</v>
      </c>
      <c r="L234">
        <v>1</v>
      </c>
      <c r="M234" s="5">
        <v>44900</v>
      </c>
      <c r="N234" s="1">
        <v>44915</v>
      </c>
      <c r="O234" s="1"/>
      <c r="P234" s="3">
        <f t="shared" si="58"/>
        <v>15</v>
      </c>
      <c r="Q234" s="3">
        <v>80</v>
      </c>
      <c r="R234">
        <v>63</v>
      </c>
      <c r="S234" s="8">
        <v>227300</v>
      </c>
      <c r="T234" s="4">
        <f t="shared" si="59"/>
        <v>11365</v>
      </c>
      <c r="U234" s="7">
        <v>270000</v>
      </c>
      <c r="V234" s="7">
        <v>266000</v>
      </c>
      <c r="W234" s="7"/>
      <c r="AA234" s="7">
        <f t="shared" si="57"/>
        <v>38700</v>
      </c>
      <c r="AB234" s="7">
        <v>217</v>
      </c>
      <c r="AC234" t="s">
        <v>23</v>
      </c>
      <c r="AD234" s="4">
        <v>0.5945205479452055</v>
      </c>
      <c r="AE234" s="4">
        <v>37.45479452054794</v>
      </c>
      <c r="AG234" s="9">
        <v>2836.35</v>
      </c>
      <c r="AH234" s="9">
        <f t="shared" si="60"/>
        <v>7.7708219178082185</v>
      </c>
      <c r="AI234" s="9">
        <v>621.6657534246575</v>
      </c>
      <c r="AJ234" s="6"/>
      <c r="AK234" s="9"/>
      <c r="AL234" s="9">
        <f t="shared" si="61"/>
        <v>176.5286824</v>
      </c>
      <c r="AN234" s="2">
        <v>0.025</v>
      </c>
      <c r="AO234" s="4">
        <f t="shared" si="62"/>
        <v>0</v>
      </c>
      <c r="AP234" s="4"/>
      <c r="AQ234" s="4"/>
      <c r="AR234" t="s">
        <v>34</v>
      </c>
    </row>
    <row r="235" spans="1:44" ht="15">
      <c r="A235">
        <v>1173588</v>
      </c>
      <c r="B235" t="s">
        <v>21</v>
      </c>
      <c r="C235" t="s">
        <v>1274</v>
      </c>
      <c r="D235" t="s">
        <v>27</v>
      </c>
      <c r="E235" t="s">
        <v>132</v>
      </c>
      <c r="F235" t="s">
        <v>22</v>
      </c>
      <c r="G235">
        <v>1294</v>
      </c>
      <c r="H235">
        <v>1995</v>
      </c>
      <c r="I235">
        <v>3</v>
      </c>
      <c r="J235">
        <v>2</v>
      </c>
      <c r="K235">
        <v>2</v>
      </c>
      <c r="L235">
        <v>0</v>
      </c>
      <c r="M235" s="5">
        <v>44621</v>
      </c>
      <c r="N235" s="1">
        <v>44718</v>
      </c>
      <c r="O235" s="1"/>
      <c r="P235" s="3">
        <f t="shared" si="58"/>
        <v>97</v>
      </c>
      <c r="Q235" s="3">
        <v>359</v>
      </c>
      <c r="R235">
        <v>238</v>
      </c>
      <c r="S235" s="7">
        <v>303600</v>
      </c>
      <c r="T235" s="4">
        <f t="shared" si="59"/>
        <v>15180</v>
      </c>
      <c r="U235" s="7">
        <v>435000</v>
      </c>
      <c r="V235" s="7">
        <v>370000</v>
      </c>
      <c r="W235" s="7"/>
      <c r="AA235" s="7">
        <f t="shared" si="57"/>
        <v>66400</v>
      </c>
      <c r="AB235" s="7">
        <v>221</v>
      </c>
      <c r="AC235" t="s">
        <v>23</v>
      </c>
      <c r="AD235" s="4">
        <v>0.6054794520547945</v>
      </c>
      <c r="AE235" s="4">
        <v>144.1041095890411</v>
      </c>
      <c r="AG235" s="9">
        <v>2934.73</v>
      </c>
      <c r="AH235" s="9">
        <f t="shared" si="60"/>
        <v>8.040356164383562</v>
      </c>
      <c r="AI235" s="9">
        <v>2886.4878630136986</v>
      </c>
      <c r="AJ235" s="6"/>
      <c r="AK235" s="9"/>
      <c r="AL235" s="9">
        <f t="shared" si="61"/>
        <v>792.17246227</v>
      </c>
      <c r="AN235" s="2">
        <v>0.025</v>
      </c>
      <c r="AO235" s="4">
        <f t="shared" si="62"/>
        <v>0</v>
      </c>
      <c r="AP235" s="4"/>
      <c r="AQ235" s="4"/>
      <c r="AR235" t="s">
        <v>133</v>
      </c>
    </row>
    <row r="236" spans="1:44" ht="15">
      <c r="A236">
        <v>1183088</v>
      </c>
      <c r="B236" t="s">
        <v>21</v>
      </c>
      <c r="C236" t="s">
        <v>1019</v>
      </c>
      <c r="D236" t="s">
        <v>27</v>
      </c>
      <c r="E236" t="s">
        <v>589</v>
      </c>
      <c r="F236" t="s">
        <v>22</v>
      </c>
      <c r="G236">
        <v>1891</v>
      </c>
      <c r="H236">
        <v>1988</v>
      </c>
      <c r="I236">
        <v>3</v>
      </c>
      <c r="J236">
        <v>2</v>
      </c>
      <c r="K236">
        <v>2</v>
      </c>
      <c r="L236">
        <v>0</v>
      </c>
      <c r="M236" s="5">
        <v>44740</v>
      </c>
      <c r="N236" s="1">
        <v>44768</v>
      </c>
      <c r="O236" s="1"/>
      <c r="P236" s="3">
        <f t="shared" si="58"/>
        <v>28</v>
      </c>
      <c r="Q236" s="3">
        <v>240</v>
      </c>
      <c r="R236">
        <v>201</v>
      </c>
      <c r="S236" s="7">
        <v>384600</v>
      </c>
      <c r="T236" s="4">
        <f t="shared" si="59"/>
        <v>19230</v>
      </c>
      <c r="U236" s="7">
        <v>435000</v>
      </c>
      <c r="V236" s="7">
        <v>373000</v>
      </c>
      <c r="W236" s="7"/>
      <c r="AA236" s="7">
        <f t="shared" si="57"/>
        <v>-11600</v>
      </c>
      <c r="AB236" s="7">
        <v>223</v>
      </c>
      <c r="AC236" t="s">
        <v>23</v>
      </c>
      <c r="AD236" s="4">
        <v>0.6109589041095891</v>
      </c>
      <c r="AE236" s="4">
        <v>122.80273972602741</v>
      </c>
      <c r="AG236" s="9">
        <v>2390</v>
      </c>
      <c r="AH236" s="9">
        <f t="shared" si="60"/>
        <v>6.5479452054794525</v>
      </c>
      <c r="AI236" s="9">
        <v>1571.5068493150686</v>
      </c>
      <c r="AJ236" s="6"/>
      <c r="AK236" s="9"/>
      <c r="AL236" s="9">
        <f t="shared" si="61"/>
        <v>529.5860472</v>
      </c>
      <c r="AN236" s="2">
        <v>0.025</v>
      </c>
      <c r="AO236" s="4">
        <f t="shared" si="62"/>
        <v>0</v>
      </c>
      <c r="AP236" s="4"/>
      <c r="AQ236" s="4"/>
      <c r="AR236" t="s">
        <v>590</v>
      </c>
    </row>
    <row r="237" spans="1:44" ht="15">
      <c r="A237">
        <v>1173392</v>
      </c>
      <c r="B237" t="s">
        <v>21</v>
      </c>
      <c r="C237" t="s">
        <v>946</v>
      </c>
      <c r="D237" t="s">
        <v>27</v>
      </c>
      <c r="E237" t="s">
        <v>409</v>
      </c>
      <c r="F237" t="s">
        <v>22</v>
      </c>
      <c r="G237">
        <v>1801</v>
      </c>
      <c r="H237">
        <v>1999</v>
      </c>
      <c r="I237">
        <v>4</v>
      </c>
      <c r="J237">
        <v>2</v>
      </c>
      <c r="K237">
        <v>2</v>
      </c>
      <c r="L237">
        <v>0</v>
      </c>
      <c r="M237" s="5">
        <v>44693</v>
      </c>
      <c r="N237" s="1">
        <v>44717</v>
      </c>
      <c r="O237" s="1"/>
      <c r="P237" s="3">
        <f t="shared" si="58"/>
        <v>24</v>
      </c>
      <c r="Q237" s="3">
        <v>287</v>
      </c>
      <c r="R237">
        <v>216</v>
      </c>
      <c r="S237" s="7">
        <v>356400</v>
      </c>
      <c r="T237" s="4">
        <f t="shared" si="59"/>
        <v>17820</v>
      </c>
      <c r="U237" s="7">
        <v>410000</v>
      </c>
      <c r="V237" s="7">
        <v>339000</v>
      </c>
      <c r="W237" s="7"/>
      <c r="AA237" s="7">
        <f t="shared" si="57"/>
        <v>-17400</v>
      </c>
      <c r="AB237" s="7">
        <v>223</v>
      </c>
      <c r="AC237" t="s">
        <v>23</v>
      </c>
      <c r="AD237" s="4">
        <v>0.6109589041095891</v>
      </c>
      <c r="AE237" s="4">
        <v>131.96712328767126</v>
      </c>
      <c r="AG237" s="9">
        <v>1674.56</v>
      </c>
      <c r="AH237" s="9">
        <f t="shared" si="60"/>
        <v>4.587835616438356</v>
      </c>
      <c r="AI237" s="9">
        <v>1316.708821917808</v>
      </c>
      <c r="AJ237" s="6"/>
      <c r="AK237" s="9"/>
      <c r="AL237" s="9">
        <f t="shared" si="61"/>
        <v>633.29664811</v>
      </c>
      <c r="AN237" s="2">
        <v>0.025</v>
      </c>
      <c r="AO237" s="4">
        <f t="shared" si="62"/>
        <v>0</v>
      </c>
      <c r="AP237" s="4"/>
      <c r="AQ237" s="4"/>
      <c r="AR237" t="s">
        <v>410</v>
      </c>
    </row>
    <row r="238" spans="1:44" ht="15">
      <c r="A238">
        <v>1196452</v>
      </c>
      <c r="B238" t="s">
        <v>21</v>
      </c>
      <c r="C238" t="s">
        <v>1171</v>
      </c>
      <c r="D238" t="s">
        <v>27</v>
      </c>
      <c r="E238" t="s">
        <v>71</v>
      </c>
      <c r="F238" t="s">
        <v>22</v>
      </c>
      <c r="G238">
        <v>1856</v>
      </c>
      <c r="H238">
        <v>2014</v>
      </c>
      <c r="I238">
        <v>4</v>
      </c>
      <c r="J238">
        <v>2</v>
      </c>
      <c r="K238">
        <v>2</v>
      </c>
      <c r="L238">
        <v>0</v>
      </c>
      <c r="M238" s="5">
        <v>44844</v>
      </c>
      <c r="N238" s="1">
        <v>44851</v>
      </c>
      <c r="O238" s="1"/>
      <c r="P238" s="3">
        <f t="shared" si="58"/>
        <v>7</v>
      </c>
      <c r="Q238" s="3">
        <v>136</v>
      </c>
      <c r="R238">
        <v>127</v>
      </c>
      <c r="S238" s="8">
        <v>271200</v>
      </c>
      <c r="T238" s="4">
        <f t="shared" si="59"/>
        <v>13560</v>
      </c>
      <c r="U238" s="7">
        <v>340000</v>
      </c>
      <c r="V238" s="7">
        <v>319000</v>
      </c>
      <c r="W238" s="7"/>
      <c r="AA238" s="7">
        <f t="shared" si="57"/>
        <v>47800</v>
      </c>
      <c r="AB238" s="7">
        <v>225</v>
      </c>
      <c r="AC238" t="s">
        <v>23</v>
      </c>
      <c r="AD238" s="4">
        <v>0.6164383561643836</v>
      </c>
      <c r="AE238" s="4">
        <v>78.28767123287672</v>
      </c>
      <c r="AG238" s="9">
        <v>1747.86</v>
      </c>
      <c r="AH238" s="9">
        <f t="shared" si="60"/>
        <v>4.788657534246575</v>
      </c>
      <c r="AI238" s="9">
        <v>651.2574246575341</v>
      </c>
      <c r="AJ238" s="6"/>
      <c r="AK238" s="9"/>
      <c r="AL238" s="9">
        <f t="shared" si="61"/>
        <v>300.09876008</v>
      </c>
      <c r="AN238" s="2">
        <v>0.025</v>
      </c>
      <c r="AO238" s="4">
        <f t="shared" si="62"/>
        <v>0</v>
      </c>
      <c r="AP238" s="4"/>
      <c r="AQ238" s="4"/>
      <c r="AR238" t="s">
        <v>649</v>
      </c>
    </row>
    <row r="239" spans="1:44" ht="15">
      <c r="A239">
        <v>1204931</v>
      </c>
      <c r="B239" t="s">
        <v>21</v>
      </c>
      <c r="C239" t="s">
        <v>1252</v>
      </c>
      <c r="D239" t="s">
        <v>24</v>
      </c>
      <c r="E239" t="s">
        <v>645</v>
      </c>
      <c r="F239" t="s">
        <v>22</v>
      </c>
      <c r="G239">
        <v>2082</v>
      </c>
      <c r="H239">
        <v>1996</v>
      </c>
      <c r="I239">
        <v>4</v>
      </c>
      <c r="J239">
        <v>2</v>
      </c>
      <c r="K239">
        <v>2</v>
      </c>
      <c r="L239">
        <v>0</v>
      </c>
      <c r="M239" s="5">
        <v>44853</v>
      </c>
      <c r="N239" s="1">
        <v>44911</v>
      </c>
      <c r="O239" s="1"/>
      <c r="P239" s="3">
        <f t="shared" si="58"/>
        <v>58</v>
      </c>
      <c r="Q239" s="3">
        <v>127</v>
      </c>
      <c r="R239">
        <v>67</v>
      </c>
      <c r="S239" s="8">
        <v>347200</v>
      </c>
      <c r="T239" s="4">
        <f t="shared" si="59"/>
        <v>17360</v>
      </c>
      <c r="U239" s="7">
        <v>416000</v>
      </c>
      <c r="V239" s="7">
        <v>404000</v>
      </c>
      <c r="W239" s="7"/>
      <c r="AA239" s="7">
        <f t="shared" si="57"/>
        <v>56800</v>
      </c>
      <c r="AB239" s="7">
        <v>226</v>
      </c>
      <c r="AC239" t="s">
        <v>23</v>
      </c>
      <c r="AD239" s="4">
        <v>0.6191780821917808</v>
      </c>
      <c r="AE239" s="4">
        <v>41.484931506849314</v>
      </c>
      <c r="AG239" s="9">
        <v>4600.6</v>
      </c>
      <c r="AH239" s="9">
        <f t="shared" si="60"/>
        <v>12.604383561643836</v>
      </c>
      <c r="AI239" s="9">
        <v>1600.7567123287672</v>
      </c>
      <c r="AJ239" s="6"/>
      <c r="AK239" s="9"/>
      <c r="AL239" s="9">
        <f t="shared" si="61"/>
        <v>280.23928331</v>
      </c>
      <c r="AN239" s="2">
        <v>0.025</v>
      </c>
      <c r="AO239" s="4">
        <f t="shared" si="62"/>
        <v>0</v>
      </c>
      <c r="AP239" s="4"/>
      <c r="AQ239" s="4"/>
      <c r="AR239" t="s">
        <v>646</v>
      </c>
    </row>
    <row r="240" spans="1:44" ht="15">
      <c r="A240">
        <v>1195642</v>
      </c>
      <c r="B240" t="s">
        <v>21</v>
      </c>
      <c r="C240" t="s">
        <v>1316</v>
      </c>
      <c r="D240" t="s">
        <v>27</v>
      </c>
      <c r="E240" t="s">
        <v>71</v>
      </c>
      <c r="F240" t="s">
        <v>22</v>
      </c>
      <c r="G240">
        <v>1502</v>
      </c>
      <c r="H240">
        <v>2005</v>
      </c>
      <c r="I240">
        <v>4</v>
      </c>
      <c r="J240">
        <v>2</v>
      </c>
      <c r="K240">
        <v>2</v>
      </c>
      <c r="L240">
        <v>0</v>
      </c>
      <c r="M240" s="5">
        <v>44819</v>
      </c>
      <c r="N240" s="1">
        <v>44846</v>
      </c>
      <c r="O240" s="1"/>
      <c r="P240" s="3">
        <f t="shared" si="58"/>
        <v>27</v>
      </c>
      <c r="Q240" s="3">
        <v>161</v>
      </c>
      <c r="R240">
        <v>109</v>
      </c>
      <c r="S240" s="8">
        <v>260900</v>
      </c>
      <c r="T240" s="4">
        <f t="shared" si="59"/>
        <v>13045</v>
      </c>
      <c r="U240" s="7">
        <v>313000</v>
      </c>
      <c r="V240" s="7">
        <v>275000</v>
      </c>
      <c r="W240" s="7"/>
      <c r="AA240" s="7">
        <f t="shared" si="57"/>
        <v>14100</v>
      </c>
      <c r="AB240" s="7">
        <v>226</v>
      </c>
      <c r="AC240" t="s">
        <v>23</v>
      </c>
      <c r="AD240" s="4">
        <v>0.6191780821917808</v>
      </c>
      <c r="AE240" s="4">
        <v>67.4904109589041</v>
      </c>
      <c r="AG240" s="9">
        <v>1537.86</v>
      </c>
      <c r="AH240" s="9">
        <f t="shared" si="60"/>
        <v>4.21331506849315</v>
      </c>
      <c r="AI240" s="9">
        <v>678.3437260273972</v>
      </c>
      <c r="AJ240" s="6"/>
      <c r="AK240" s="9"/>
      <c r="AL240" s="9">
        <f t="shared" si="61"/>
        <v>355.26397333</v>
      </c>
      <c r="AN240" s="2">
        <v>0.025</v>
      </c>
      <c r="AO240" s="4">
        <f t="shared" si="62"/>
        <v>0</v>
      </c>
      <c r="AP240" s="4"/>
      <c r="AQ240" s="4"/>
      <c r="AR240" t="s">
        <v>408</v>
      </c>
    </row>
    <row r="241" spans="1:44" ht="15">
      <c r="A241">
        <v>1179261</v>
      </c>
      <c r="B241" t="s">
        <v>21</v>
      </c>
      <c r="C241" t="s">
        <v>1406</v>
      </c>
      <c r="D241" t="s">
        <v>27</v>
      </c>
      <c r="E241" t="s">
        <v>572</v>
      </c>
      <c r="F241" t="s">
        <v>22</v>
      </c>
      <c r="G241">
        <v>1984</v>
      </c>
      <c r="H241">
        <v>1992</v>
      </c>
      <c r="I241">
        <v>3</v>
      </c>
      <c r="J241">
        <v>2</v>
      </c>
      <c r="K241">
        <v>2</v>
      </c>
      <c r="L241">
        <v>0</v>
      </c>
      <c r="M241" s="5">
        <v>44725</v>
      </c>
      <c r="N241" s="1">
        <v>44747</v>
      </c>
      <c r="O241" s="1"/>
      <c r="P241" s="3">
        <f t="shared" si="58"/>
        <v>22</v>
      </c>
      <c r="Q241" s="3">
        <v>255</v>
      </c>
      <c r="R241">
        <v>222</v>
      </c>
      <c r="S241" s="8">
        <v>330900</v>
      </c>
      <c r="T241" s="4">
        <f t="shared" si="59"/>
        <v>16545</v>
      </c>
      <c r="U241" s="7">
        <v>387000</v>
      </c>
      <c r="V241" s="7">
        <v>313000</v>
      </c>
      <c r="W241" s="7"/>
      <c r="AA241" s="7">
        <f t="shared" si="57"/>
        <v>-17900</v>
      </c>
      <c r="AB241" s="7">
        <v>226</v>
      </c>
      <c r="AC241" t="s">
        <v>23</v>
      </c>
      <c r="AD241" s="4">
        <v>0.6191780821917808</v>
      </c>
      <c r="AE241" s="4">
        <v>137.45753424657534</v>
      </c>
      <c r="AG241" s="9">
        <v>1776.68</v>
      </c>
      <c r="AH241" s="9">
        <f t="shared" si="60"/>
        <v>4.867616438356165</v>
      </c>
      <c r="AI241" s="9">
        <v>1241.242191780822</v>
      </c>
      <c r="AJ241" s="6"/>
      <c r="AK241" s="9"/>
      <c r="AL241" s="9">
        <f t="shared" si="61"/>
        <v>562.68517515</v>
      </c>
      <c r="AN241" s="2">
        <v>0.025</v>
      </c>
      <c r="AO241" s="4">
        <f t="shared" si="62"/>
        <v>0</v>
      </c>
      <c r="AP241" s="4"/>
      <c r="AQ241" s="4"/>
      <c r="AR241" t="s">
        <v>573</v>
      </c>
    </row>
    <row r="242" spans="1:44" ht="15">
      <c r="A242">
        <v>1200792</v>
      </c>
      <c r="B242" t="s">
        <v>21</v>
      </c>
      <c r="C242" t="s">
        <v>1020</v>
      </c>
      <c r="D242" t="s">
        <v>24</v>
      </c>
      <c r="E242" t="s">
        <v>331</v>
      </c>
      <c r="F242" t="s">
        <v>22</v>
      </c>
      <c r="G242">
        <v>2224</v>
      </c>
      <c r="H242">
        <v>2001</v>
      </c>
      <c r="I242">
        <v>4</v>
      </c>
      <c r="J242">
        <v>2</v>
      </c>
      <c r="K242">
        <v>2</v>
      </c>
      <c r="L242">
        <v>0</v>
      </c>
      <c r="M242" s="5">
        <v>44861</v>
      </c>
      <c r="N242" s="1">
        <v>44880</v>
      </c>
      <c r="O242" s="1"/>
      <c r="P242" s="3">
        <f t="shared" si="58"/>
        <v>19</v>
      </c>
      <c r="Q242" s="3">
        <v>119</v>
      </c>
      <c r="R242">
        <v>93</v>
      </c>
      <c r="S242" s="8">
        <v>388500</v>
      </c>
      <c r="T242" s="4">
        <f t="shared" si="59"/>
        <v>19425</v>
      </c>
      <c r="U242" s="7">
        <v>382000</v>
      </c>
      <c r="V242" s="7">
        <v>369000</v>
      </c>
      <c r="W242" s="7"/>
      <c r="AA242" s="7">
        <f aca="true" t="shared" si="63" ref="AA242:AA305">V242-S242</f>
        <v>-19500</v>
      </c>
      <c r="AB242" s="7">
        <v>229</v>
      </c>
      <c r="AC242" t="s">
        <v>23</v>
      </c>
      <c r="AD242" s="4">
        <v>0.6273972602739726</v>
      </c>
      <c r="AE242" s="4">
        <v>58.34794520547945</v>
      </c>
      <c r="AG242" s="9">
        <v>1755.87</v>
      </c>
      <c r="AH242" s="9">
        <f t="shared" si="60"/>
        <v>4.810602739726027</v>
      </c>
      <c r="AI242" s="9">
        <v>572.4617260273973</v>
      </c>
      <c r="AJ242" s="6"/>
      <c r="AK242" s="9"/>
      <c r="AL242" s="9">
        <f t="shared" si="61"/>
        <v>262.58641507</v>
      </c>
      <c r="AN242" s="2">
        <v>0.025</v>
      </c>
      <c r="AO242" s="4">
        <f t="shared" si="62"/>
        <v>0</v>
      </c>
      <c r="AP242" s="4"/>
      <c r="AQ242" s="4"/>
      <c r="AR242" t="s">
        <v>332</v>
      </c>
    </row>
    <row r="243" spans="1:44" ht="15">
      <c r="A243">
        <v>1162868</v>
      </c>
      <c r="B243" t="s">
        <v>21</v>
      </c>
      <c r="C243" t="s">
        <v>968</v>
      </c>
      <c r="D243" t="s">
        <v>159</v>
      </c>
      <c r="E243" t="s">
        <v>290</v>
      </c>
      <c r="F243" t="s">
        <v>22</v>
      </c>
      <c r="G243">
        <v>1705</v>
      </c>
      <c r="H243">
        <v>2016</v>
      </c>
      <c r="I243">
        <v>4</v>
      </c>
      <c r="J243">
        <v>2</v>
      </c>
      <c r="K243">
        <v>2</v>
      </c>
      <c r="L243">
        <v>0</v>
      </c>
      <c r="M243" s="5">
        <v>44635</v>
      </c>
      <c r="N243" s="1">
        <v>44662</v>
      </c>
      <c r="O243" s="1"/>
      <c r="P243" s="3">
        <f t="shared" si="58"/>
        <v>27</v>
      </c>
      <c r="Q243" s="3">
        <v>345</v>
      </c>
      <c r="R243">
        <v>316</v>
      </c>
      <c r="S243" s="7">
        <v>296800</v>
      </c>
      <c r="T243" s="4">
        <f t="shared" si="59"/>
        <v>14840</v>
      </c>
      <c r="U243" s="7">
        <v>363000</v>
      </c>
      <c r="V243" s="7">
        <v>297000</v>
      </c>
      <c r="W243" s="7"/>
      <c r="AA243" s="7">
        <f t="shared" si="63"/>
        <v>200</v>
      </c>
      <c r="AB243" s="7">
        <v>230</v>
      </c>
      <c r="AC243" t="s">
        <v>23</v>
      </c>
      <c r="AD243" s="4">
        <v>0.6301369863013698</v>
      </c>
      <c r="AE243" s="4">
        <v>199.12328767123287</v>
      </c>
      <c r="AG243" s="9">
        <v>1327.23</v>
      </c>
      <c r="AH243" s="9">
        <f t="shared" si="60"/>
        <v>3.636246575342466</v>
      </c>
      <c r="AI243" s="9">
        <v>1254.5050684931507</v>
      </c>
      <c r="AJ243" s="6"/>
      <c r="AK243" s="9"/>
      <c r="AL243" s="9">
        <f t="shared" si="61"/>
        <v>761.27994285</v>
      </c>
      <c r="AN243" s="2">
        <v>0.0325</v>
      </c>
      <c r="AO243" s="4">
        <f t="shared" si="62"/>
        <v>0</v>
      </c>
      <c r="AP243" s="4"/>
      <c r="AQ243" s="4"/>
      <c r="AR243" t="s">
        <v>559</v>
      </c>
    </row>
    <row r="244" spans="1:44" ht="15">
      <c r="A244">
        <v>1191278</v>
      </c>
      <c r="B244" t="s">
        <v>21</v>
      </c>
      <c r="C244" t="s">
        <v>1021</v>
      </c>
      <c r="D244" t="s">
        <v>27</v>
      </c>
      <c r="E244" t="s">
        <v>85</v>
      </c>
      <c r="F244" t="s">
        <v>22</v>
      </c>
      <c r="G244">
        <v>1968</v>
      </c>
      <c r="H244">
        <v>2001</v>
      </c>
      <c r="I244">
        <v>4</v>
      </c>
      <c r="J244">
        <v>2</v>
      </c>
      <c r="K244">
        <v>2</v>
      </c>
      <c r="L244">
        <v>0</v>
      </c>
      <c r="M244" s="5">
        <v>44789</v>
      </c>
      <c r="N244" s="1">
        <v>44816</v>
      </c>
      <c r="O244" s="1"/>
      <c r="P244" s="3">
        <f t="shared" si="58"/>
        <v>27</v>
      </c>
      <c r="Q244" s="3">
        <v>191</v>
      </c>
      <c r="R244">
        <v>132</v>
      </c>
      <c r="S244" s="8">
        <v>430500</v>
      </c>
      <c r="T244" s="4">
        <f t="shared" si="59"/>
        <v>21525</v>
      </c>
      <c r="U244" s="7">
        <v>465000</v>
      </c>
      <c r="V244" s="7">
        <v>424000</v>
      </c>
      <c r="W244" s="7"/>
      <c r="AA244" s="7">
        <f t="shared" si="63"/>
        <v>-6500</v>
      </c>
      <c r="AB244" s="7">
        <v>232</v>
      </c>
      <c r="AC244" t="s">
        <v>23</v>
      </c>
      <c r="AD244" s="4">
        <v>0.6356164383561644</v>
      </c>
      <c r="AE244" s="4">
        <v>83.90136986301371</v>
      </c>
      <c r="AG244" s="9">
        <v>4865.62</v>
      </c>
      <c r="AH244" s="9">
        <f t="shared" si="60"/>
        <v>13.330465753424658</v>
      </c>
      <c r="AI244" s="9">
        <v>2546.1189589041096</v>
      </c>
      <c r="AJ244" s="6"/>
      <c r="AK244" s="9"/>
      <c r="AL244" s="9">
        <f t="shared" si="61"/>
        <v>421.46222923</v>
      </c>
      <c r="AN244" s="2">
        <v>0.025</v>
      </c>
      <c r="AO244" s="4">
        <f t="shared" si="62"/>
        <v>0</v>
      </c>
      <c r="AP244" s="4"/>
      <c r="AQ244" s="4"/>
      <c r="AR244" t="s">
        <v>86</v>
      </c>
    </row>
    <row r="245" spans="1:44" ht="15">
      <c r="A245">
        <v>1195661</v>
      </c>
      <c r="B245" t="s">
        <v>21</v>
      </c>
      <c r="C245" t="s">
        <v>1379</v>
      </c>
      <c r="D245" t="s">
        <v>27</v>
      </c>
      <c r="E245" t="s">
        <v>393</v>
      </c>
      <c r="F245" t="s">
        <v>22</v>
      </c>
      <c r="G245">
        <v>1768</v>
      </c>
      <c r="H245">
        <v>1997</v>
      </c>
      <c r="I245">
        <v>4</v>
      </c>
      <c r="J245">
        <v>2</v>
      </c>
      <c r="K245">
        <v>2</v>
      </c>
      <c r="L245">
        <v>0</v>
      </c>
      <c r="M245" s="5">
        <v>44825</v>
      </c>
      <c r="N245" s="1">
        <v>44846</v>
      </c>
      <c r="O245" s="1"/>
      <c r="P245" s="3">
        <f t="shared" si="58"/>
        <v>21</v>
      </c>
      <c r="Q245" s="3">
        <v>155</v>
      </c>
      <c r="R245">
        <v>120</v>
      </c>
      <c r="S245" s="8">
        <v>259100</v>
      </c>
      <c r="T245" s="4">
        <f t="shared" si="59"/>
        <v>12955</v>
      </c>
      <c r="U245" s="7">
        <v>315000</v>
      </c>
      <c r="V245" s="7">
        <v>292000</v>
      </c>
      <c r="W245" s="7"/>
      <c r="AA245" s="7">
        <f t="shared" si="63"/>
        <v>32900</v>
      </c>
      <c r="AB245" s="7">
        <v>239</v>
      </c>
      <c r="AC245" t="s">
        <v>23</v>
      </c>
      <c r="AD245" s="4">
        <v>0.6547945205479452</v>
      </c>
      <c r="AE245" s="4">
        <v>78.57534246575342</v>
      </c>
      <c r="AG245" s="9">
        <v>1014.75</v>
      </c>
      <c r="AH245" s="9">
        <f t="shared" si="60"/>
        <v>2.78013698630137</v>
      </c>
      <c r="AI245" s="9">
        <v>430.92123287671234</v>
      </c>
      <c r="AJ245" s="6"/>
      <c r="AK245" s="9"/>
      <c r="AL245" s="9">
        <f t="shared" si="61"/>
        <v>342.02432215</v>
      </c>
      <c r="AN245" s="2">
        <v>0.025</v>
      </c>
      <c r="AO245" s="4">
        <f t="shared" si="62"/>
        <v>0</v>
      </c>
      <c r="AP245" s="4"/>
      <c r="AQ245" s="4"/>
      <c r="AR245" t="s">
        <v>394</v>
      </c>
    </row>
    <row r="246" spans="1:44" ht="15">
      <c r="A246">
        <v>1190989</v>
      </c>
      <c r="B246" t="s">
        <v>21</v>
      </c>
      <c r="C246" t="s">
        <v>947</v>
      </c>
      <c r="D246" t="s">
        <v>27</v>
      </c>
      <c r="E246" t="s">
        <v>451</v>
      </c>
      <c r="F246" t="s">
        <v>22</v>
      </c>
      <c r="G246">
        <v>1804</v>
      </c>
      <c r="H246">
        <v>1999</v>
      </c>
      <c r="I246">
        <v>3</v>
      </c>
      <c r="J246">
        <v>2</v>
      </c>
      <c r="K246">
        <v>2</v>
      </c>
      <c r="L246">
        <v>0</v>
      </c>
      <c r="M246" s="5">
        <v>44791</v>
      </c>
      <c r="N246" s="1">
        <v>44813</v>
      </c>
      <c r="O246" s="1"/>
      <c r="P246" s="3">
        <f t="shared" si="58"/>
        <v>22</v>
      </c>
      <c r="Q246" s="3">
        <v>189</v>
      </c>
      <c r="R246">
        <v>135</v>
      </c>
      <c r="S246" s="8">
        <v>308100</v>
      </c>
      <c r="T246" s="4">
        <f t="shared" si="59"/>
        <v>15405</v>
      </c>
      <c r="U246" s="7">
        <v>337000</v>
      </c>
      <c r="V246" s="7">
        <v>289000</v>
      </c>
      <c r="W246" s="7"/>
      <c r="AA246" s="7">
        <f t="shared" si="63"/>
        <v>-19100</v>
      </c>
      <c r="AB246" s="7">
        <v>242</v>
      </c>
      <c r="AC246" t="s">
        <v>23</v>
      </c>
      <c r="AD246" s="4">
        <v>0.663013698630137</v>
      </c>
      <c r="AE246" s="4">
        <v>89.50684931506851</v>
      </c>
      <c r="AG246" s="9">
        <v>1786.15</v>
      </c>
      <c r="AH246" s="9">
        <f t="shared" si="60"/>
        <v>4.893561643835617</v>
      </c>
      <c r="AI246" s="9">
        <v>924.8831506849316</v>
      </c>
      <c r="AJ246" s="6"/>
      <c r="AK246" s="9"/>
      <c r="AL246" s="9">
        <f t="shared" si="61"/>
        <v>417.04901217</v>
      </c>
      <c r="AN246" s="2">
        <v>0.025</v>
      </c>
      <c r="AO246" s="4">
        <f t="shared" si="62"/>
        <v>0</v>
      </c>
      <c r="AP246" s="4"/>
      <c r="AQ246" s="4"/>
      <c r="AR246" t="s">
        <v>452</v>
      </c>
    </row>
    <row r="247" spans="1:44" ht="15">
      <c r="A247">
        <v>1186314</v>
      </c>
      <c r="B247" t="s">
        <v>21</v>
      </c>
      <c r="C247" t="s">
        <v>1253</v>
      </c>
      <c r="D247" t="s">
        <v>24</v>
      </c>
      <c r="E247" t="s">
        <v>104</v>
      </c>
      <c r="F247" t="s">
        <v>22</v>
      </c>
      <c r="G247">
        <v>2528</v>
      </c>
      <c r="H247">
        <v>2006</v>
      </c>
      <c r="I247">
        <v>4</v>
      </c>
      <c r="J247">
        <v>3</v>
      </c>
      <c r="K247">
        <v>2</v>
      </c>
      <c r="L247">
        <v>1</v>
      </c>
      <c r="M247" s="5">
        <v>44749</v>
      </c>
      <c r="N247" s="1">
        <v>44785</v>
      </c>
      <c r="O247" s="1"/>
      <c r="P247" s="3">
        <f t="shared" si="58"/>
        <v>36</v>
      </c>
      <c r="Q247" s="3">
        <v>231</v>
      </c>
      <c r="R247">
        <v>163</v>
      </c>
      <c r="S247" s="8">
        <v>382000</v>
      </c>
      <c r="T247" s="4">
        <f t="shared" si="59"/>
        <v>19100</v>
      </c>
      <c r="U247" s="7">
        <v>425000</v>
      </c>
      <c r="V247" s="7">
        <v>380000</v>
      </c>
      <c r="W247" s="7"/>
      <c r="AA247" s="7">
        <f t="shared" si="63"/>
        <v>-2000</v>
      </c>
      <c r="AB247" s="7">
        <v>243</v>
      </c>
      <c r="AC247" t="s">
        <v>23</v>
      </c>
      <c r="AD247" s="4">
        <v>0.6657534246575343</v>
      </c>
      <c r="AE247" s="4">
        <v>108.5178082191781</v>
      </c>
      <c r="AG247" s="9">
        <v>3459.37</v>
      </c>
      <c r="AH247" s="9">
        <f t="shared" si="60"/>
        <v>9.47772602739726</v>
      </c>
      <c r="AI247" s="9">
        <v>2189.354712328767</v>
      </c>
      <c r="AJ247" s="6"/>
      <c r="AK247" s="9"/>
      <c r="AL247" s="9">
        <f t="shared" si="61"/>
        <v>509.72657043</v>
      </c>
      <c r="AN247" s="2">
        <v>0.025</v>
      </c>
      <c r="AO247" s="4">
        <f t="shared" si="62"/>
        <v>0</v>
      </c>
      <c r="AP247" s="4"/>
      <c r="AQ247" s="4"/>
      <c r="AR247" t="s">
        <v>105</v>
      </c>
    </row>
    <row r="248" spans="1:44" ht="15">
      <c r="A248">
        <v>1174850</v>
      </c>
      <c r="B248" t="s">
        <v>21</v>
      </c>
      <c r="C248" t="s">
        <v>1175</v>
      </c>
      <c r="D248" t="s">
        <v>24</v>
      </c>
      <c r="E248" t="s">
        <v>104</v>
      </c>
      <c r="F248" t="s">
        <v>22</v>
      </c>
      <c r="G248">
        <v>1947</v>
      </c>
      <c r="H248">
        <v>2003</v>
      </c>
      <c r="I248">
        <v>4</v>
      </c>
      <c r="J248">
        <v>3</v>
      </c>
      <c r="K248">
        <v>3</v>
      </c>
      <c r="L248">
        <v>0</v>
      </c>
      <c r="M248" s="5">
        <v>44704</v>
      </c>
      <c r="N248" s="1">
        <v>44724</v>
      </c>
      <c r="O248" s="1"/>
      <c r="P248" s="3">
        <f t="shared" si="58"/>
        <v>20</v>
      </c>
      <c r="Q248" s="3">
        <v>276</v>
      </c>
      <c r="R248">
        <v>245</v>
      </c>
      <c r="S248" s="7">
        <v>378200</v>
      </c>
      <c r="T248" s="4">
        <f t="shared" si="59"/>
        <v>18910</v>
      </c>
      <c r="U248" s="7">
        <v>426000</v>
      </c>
      <c r="V248" s="7">
        <v>341000</v>
      </c>
      <c r="W248" s="7"/>
      <c r="AA248" s="7">
        <f t="shared" si="63"/>
        <v>-37200</v>
      </c>
      <c r="AB248" s="7">
        <v>243</v>
      </c>
      <c r="AC248" t="s">
        <v>23</v>
      </c>
      <c r="AD248" s="4">
        <v>0.6657534246575343</v>
      </c>
      <c r="AE248" s="4">
        <v>163.1095890410959</v>
      </c>
      <c r="AG248" s="9">
        <v>3741.23</v>
      </c>
      <c r="AH248" s="9">
        <f t="shared" si="60"/>
        <v>10.249945205479452</v>
      </c>
      <c r="AI248" s="9">
        <v>2828.984876712329</v>
      </c>
      <c r="AJ248" s="6"/>
      <c r="AK248" s="9"/>
      <c r="AL248" s="9">
        <f t="shared" si="61"/>
        <v>609.02395428</v>
      </c>
      <c r="AN248" s="2">
        <v>0.025</v>
      </c>
      <c r="AO248" s="4">
        <f t="shared" si="62"/>
        <v>0</v>
      </c>
      <c r="AP248" s="4"/>
      <c r="AQ248" s="4"/>
      <c r="AR248" t="s">
        <v>564</v>
      </c>
    </row>
    <row r="249" spans="1:44" ht="15">
      <c r="A249">
        <v>1183462</v>
      </c>
      <c r="B249" t="s">
        <v>21</v>
      </c>
      <c r="C249" t="s">
        <v>948</v>
      </c>
      <c r="D249" t="s">
        <v>27</v>
      </c>
      <c r="E249" t="s">
        <v>266</v>
      </c>
      <c r="F249" t="s">
        <v>22</v>
      </c>
      <c r="G249">
        <v>1614</v>
      </c>
      <c r="H249">
        <v>1995</v>
      </c>
      <c r="I249">
        <v>3</v>
      </c>
      <c r="J249">
        <v>2</v>
      </c>
      <c r="K249">
        <v>2</v>
      </c>
      <c r="L249">
        <v>0</v>
      </c>
      <c r="M249" s="5">
        <v>44755</v>
      </c>
      <c r="N249" s="1">
        <v>44770</v>
      </c>
      <c r="O249" s="1"/>
      <c r="P249" s="3">
        <f t="shared" si="58"/>
        <v>15</v>
      </c>
      <c r="Q249" s="3">
        <v>225</v>
      </c>
      <c r="R249">
        <v>178</v>
      </c>
      <c r="S249" s="8">
        <v>363700</v>
      </c>
      <c r="T249" s="4">
        <f t="shared" si="59"/>
        <v>18185</v>
      </c>
      <c r="U249" s="7">
        <v>415000</v>
      </c>
      <c r="V249" s="7">
        <v>328000</v>
      </c>
      <c r="W249" s="7"/>
      <c r="AA249" s="7">
        <f t="shared" si="63"/>
        <v>-35700</v>
      </c>
      <c r="AB249" s="7">
        <v>244</v>
      </c>
      <c r="AC249" t="s">
        <v>23</v>
      </c>
      <c r="AD249" s="4">
        <v>0.6684931506849315</v>
      </c>
      <c r="AE249" s="4">
        <v>118.99178082191781</v>
      </c>
      <c r="AG249" s="9">
        <v>3893.33</v>
      </c>
      <c r="AH249" s="9">
        <f t="shared" si="60"/>
        <v>10.666657534246575</v>
      </c>
      <c r="AI249" s="9">
        <v>2399.9979452054795</v>
      </c>
      <c r="AJ249" s="6"/>
      <c r="AK249" s="9"/>
      <c r="AL249" s="9">
        <f t="shared" si="61"/>
        <v>496.48691925</v>
      </c>
      <c r="AN249" s="2">
        <v>0.025</v>
      </c>
      <c r="AO249" s="4">
        <f t="shared" si="62"/>
        <v>0</v>
      </c>
      <c r="AP249" s="4"/>
      <c r="AQ249" s="4"/>
      <c r="AR249" t="s">
        <v>267</v>
      </c>
    </row>
    <row r="250" spans="1:44" ht="15">
      <c r="A250">
        <v>1206972</v>
      </c>
      <c r="B250" t="s">
        <v>21</v>
      </c>
      <c r="C250" t="s">
        <v>1317</v>
      </c>
      <c r="D250" t="s">
        <v>27</v>
      </c>
      <c r="E250" t="s">
        <v>268</v>
      </c>
      <c r="F250" t="s">
        <v>22</v>
      </c>
      <c r="G250">
        <v>1654</v>
      </c>
      <c r="H250">
        <v>2013</v>
      </c>
      <c r="I250">
        <v>4</v>
      </c>
      <c r="J250">
        <v>2</v>
      </c>
      <c r="K250">
        <v>2</v>
      </c>
      <c r="L250">
        <v>0</v>
      </c>
      <c r="M250" s="5">
        <v>44923</v>
      </c>
      <c r="N250" s="1">
        <v>44932</v>
      </c>
      <c r="O250" s="1"/>
      <c r="P250" s="3">
        <f t="shared" si="58"/>
        <v>9</v>
      </c>
      <c r="Q250" s="3">
        <v>57</v>
      </c>
      <c r="R250">
        <v>23</v>
      </c>
      <c r="S250" s="8">
        <v>245000</v>
      </c>
      <c r="T250" s="4">
        <f t="shared" si="59"/>
        <v>12250</v>
      </c>
      <c r="U250" s="7">
        <v>293000</v>
      </c>
      <c r="V250" s="7">
        <v>293000</v>
      </c>
      <c r="W250" s="7"/>
      <c r="AA250" s="7">
        <f t="shared" si="63"/>
        <v>48000</v>
      </c>
      <c r="AB250" s="7">
        <v>247</v>
      </c>
      <c r="AC250" t="s">
        <v>23</v>
      </c>
      <c r="AD250" s="4">
        <v>0.6767123287671233</v>
      </c>
      <c r="AE250" s="4">
        <v>15.564383561643835</v>
      </c>
      <c r="AG250" s="9">
        <v>2164.51</v>
      </c>
      <c r="AH250" s="9">
        <f t="shared" si="60"/>
        <v>5.930164383561644</v>
      </c>
      <c r="AI250" s="9">
        <v>338.0193698630137</v>
      </c>
      <c r="AJ250" s="6"/>
      <c r="AK250" s="9"/>
      <c r="AL250" s="9">
        <f t="shared" si="61"/>
        <v>125.77668621</v>
      </c>
      <c r="AN250" s="2">
        <v>0.03</v>
      </c>
      <c r="AO250" s="4">
        <f t="shared" si="62"/>
        <v>0</v>
      </c>
      <c r="AP250" s="4"/>
      <c r="AQ250" s="4"/>
      <c r="AR250" t="s">
        <v>400</v>
      </c>
    </row>
    <row r="251" spans="1:44" ht="15">
      <c r="A251">
        <v>1198938</v>
      </c>
      <c r="B251" t="s">
        <v>21</v>
      </c>
      <c r="C251" t="s">
        <v>1177</v>
      </c>
      <c r="D251" t="s">
        <v>27</v>
      </c>
      <c r="E251" t="s">
        <v>268</v>
      </c>
      <c r="F251" t="s">
        <v>22</v>
      </c>
      <c r="G251">
        <v>1822</v>
      </c>
      <c r="H251">
        <v>2013</v>
      </c>
      <c r="I251">
        <v>4</v>
      </c>
      <c r="J251">
        <v>2</v>
      </c>
      <c r="K251">
        <v>2</v>
      </c>
      <c r="L251">
        <v>0</v>
      </c>
      <c r="M251" s="5">
        <v>44844</v>
      </c>
      <c r="N251" s="1">
        <v>44866</v>
      </c>
      <c r="O251" s="1"/>
      <c r="P251" s="3">
        <f t="shared" si="58"/>
        <v>22</v>
      </c>
      <c r="Q251" s="3">
        <v>136</v>
      </c>
      <c r="R251">
        <v>71</v>
      </c>
      <c r="S251" s="8">
        <v>272300</v>
      </c>
      <c r="T251" s="4">
        <f t="shared" si="59"/>
        <v>13615</v>
      </c>
      <c r="U251" s="7">
        <v>325000</v>
      </c>
      <c r="V251" s="7">
        <v>308000</v>
      </c>
      <c r="W251" s="7"/>
      <c r="AA251" s="7">
        <f t="shared" si="63"/>
        <v>35700</v>
      </c>
      <c r="AB251" s="7">
        <v>247</v>
      </c>
      <c r="AC251" t="s">
        <v>23</v>
      </c>
      <c r="AD251" s="4">
        <v>0.6767123287671233</v>
      </c>
      <c r="AE251" s="4">
        <v>48.04657534246575</v>
      </c>
      <c r="AG251" s="9">
        <v>1901.63</v>
      </c>
      <c r="AH251" s="9">
        <f t="shared" si="60"/>
        <v>5.209945205479452</v>
      </c>
      <c r="AI251" s="9">
        <v>708.5525479452056</v>
      </c>
      <c r="AJ251" s="6"/>
      <c r="AK251" s="9"/>
      <c r="AL251" s="9">
        <f t="shared" si="61"/>
        <v>300.09876008</v>
      </c>
      <c r="AN251" s="2">
        <v>0.025</v>
      </c>
      <c r="AO251" s="4">
        <f t="shared" si="62"/>
        <v>0</v>
      </c>
      <c r="AP251" s="4"/>
      <c r="AQ251" s="4"/>
      <c r="AR251" t="s">
        <v>269</v>
      </c>
    </row>
    <row r="252" spans="1:44" ht="15">
      <c r="A252">
        <v>1206629</v>
      </c>
      <c r="B252" t="s">
        <v>21</v>
      </c>
      <c r="C252" t="s">
        <v>1178</v>
      </c>
      <c r="D252" t="s">
        <v>27</v>
      </c>
      <c r="E252" t="s">
        <v>276</v>
      </c>
      <c r="F252" t="s">
        <v>22</v>
      </c>
      <c r="G252">
        <v>1446</v>
      </c>
      <c r="H252">
        <v>2005</v>
      </c>
      <c r="I252">
        <v>3</v>
      </c>
      <c r="J252">
        <v>2</v>
      </c>
      <c r="K252">
        <v>2</v>
      </c>
      <c r="L252">
        <v>0</v>
      </c>
      <c r="M252" s="5">
        <v>44911</v>
      </c>
      <c r="N252" s="1">
        <v>44930</v>
      </c>
      <c r="O252" s="1"/>
      <c r="P252" s="3">
        <f t="shared" si="58"/>
        <v>19</v>
      </c>
      <c r="Q252" s="3">
        <v>69</v>
      </c>
      <c r="R252">
        <v>21</v>
      </c>
      <c r="S252" s="8">
        <v>210100</v>
      </c>
      <c r="T252" s="4">
        <f t="shared" si="59"/>
        <v>10505</v>
      </c>
      <c r="U252" s="7">
        <v>256000</v>
      </c>
      <c r="V252" s="7">
        <v>256000</v>
      </c>
      <c r="W252" s="7"/>
      <c r="AA252" s="7">
        <f t="shared" si="63"/>
        <v>45900</v>
      </c>
      <c r="AB252" s="7">
        <v>250</v>
      </c>
      <c r="AC252" t="s">
        <v>23</v>
      </c>
      <c r="AD252" s="4">
        <v>0.684931506849315</v>
      </c>
      <c r="AE252" s="4">
        <v>14.383561643835616</v>
      </c>
      <c r="AG252" s="9">
        <v>1334.26</v>
      </c>
      <c r="AH252" s="9">
        <f t="shared" si="60"/>
        <v>3.6555068493150684</v>
      </c>
      <c r="AI252" s="9">
        <v>252.2299726027397</v>
      </c>
      <c r="AJ252" s="6"/>
      <c r="AK252" s="9"/>
      <c r="AL252" s="9">
        <f t="shared" si="61"/>
        <v>152.25598857</v>
      </c>
      <c r="AN252" s="2">
        <v>0.025</v>
      </c>
      <c r="AO252" s="4">
        <f t="shared" si="62"/>
        <v>0</v>
      </c>
      <c r="AP252" s="4"/>
      <c r="AQ252" s="4"/>
      <c r="AR252" t="s">
        <v>277</v>
      </c>
    </row>
    <row r="253" spans="1:44" ht="15">
      <c r="A253">
        <v>1190352</v>
      </c>
      <c r="B253" t="s">
        <v>21</v>
      </c>
      <c r="C253" t="s">
        <v>1179</v>
      </c>
      <c r="D253" t="s">
        <v>24</v>
      </c>
      <c r="E253" t="s">
        <v>244</v>
      </c>
      <c r="F253" t="s">
        <v>60</v>
      </c>
      <c r="G253">
        <v>1817</v>
      </c>
      <c r="H253">
        <v>2008</v>
      </c>
      <c r="I253">
        <v>3</v>
      </c>
      <c r="J253">
        <v>2</v>
      </c>
      <c r="K253">
        <v>2</v>
      </c>
      <c r="L253">
        <v>0</v>
      </c>
      <c r="M253" s="5">
        <v>44793</v>
      </c>
      <c r="N253" s="1">
        <v>44810</v>
      </c>
      <c r="O253" s="1"/>
      <c r="P253" s="3">
        <f t="shared" si="58"/>
        <v>17</v>
      </c>
      <c r="Q253" s="3">
        <v>187</v>
      </c>
      <c r="R253">
        <v>144</v>
      </c>
      <c r="S253" s="8">
        <v>258700</v>
      </c>
      <c r="T253" s="4">
        <f t="shared" si="59"/>
        <v>12935</v>
      </c>
      <c r="U253" s="7">
        <v>325000</v>
      </c>
      <c r="V253" s="7">
        <v>283000</v>
      </c>
      <c r="W253" s="7"/>
      <c r="AA253" s="7">
        <f t="shared" si="63"/>
        <v>24300</v>
      </c>
      <c r="AB253" s="7">
        <v>252</v>
      </c>
      <c r="AC253" t="s">
        <v>23</v>
      </c>
      <c r="AD253" s="4">
        <v>0.6904109589041096</v>
      </c>
      <c r="AE253" s="4">
        <v>99.41917808219179</v>
      </c>
      <c r="AG253" s="9">
        <v>1732.82</v>
      </c>
      <c r="AH253" s="9">
        <f t="shared" si="60"/>
        <v>4.74745205479452</v>
      </c>
      <c r="AI253" s="9">
        <v>887.7735342465752</v>
      </c>
      <c r="AJ253" s="6"/>
      <c r="AK253" s="9"/>
      <c r="AL253" s="9">
        <f t="shared" si="61"/>
        <v>412.63579511</v>
      </c>
      <c r="AN253" s="2">
        <v>0.025</v>
      </c>
      <c r="AO253" s="4">
        <f t="shared" si="62"/>
        <v>0</v>
      </c>
      <c r="AP253" s="4"/>
      <c r="AQ253" s="4"/>
      <c r="AR253" t="s">
        <v>245</v>
      </c>
    </row>
    <row r="254" spans="1:44" ht="15">
      <c r="A254">
        <v>1187015</v>
      </c>
      <c r="B254" t="s">
        <v>21</v>
      </c>
      <c r="C254" t="s">
        <v>1266</v>
      </c>
      <c r="D254" t="s">
        <v>27</v>
      </c>
      <c r="E254" t="s">
        <v>608</v>
      </c>
      <c r="F254" t="s">
        <v>22</v>
      </c>
      <c r="G254">
        <v>1861</v>
      </c>
      <c r="H254">
        <v>2002</v>
      </c>
      <c r="I254">
        <v>3</v>
      </c>
      <c r="J254">
        <v>2</v>
      </c>
      <c r="K254">
        <v>2</v>
      </c>
      <c r="L254">
        <v>0</v>
      </c>
      <c r="M254" s="5">
        <v>44747</v>
      </c>
      <c r="N254" s="1">
        <v>44790</v>
      </c>
      <c r="O254" s="1"/>
      <c r="P254" s="3">
        <f t="shared" si="58"/>
        <v>43</v>
      </c>
      <c r="Q254" s="3">
        <v>233</v>
      </c>
      <c r="R254">
        <v>173</v>
      </c>
      <c r="S254" s="8">
        <v>312800</v>
      </c>
      <c r="T254" s="4">
        <f t="shared" si="59"/>
        <v>15640</v>
      </c>
      <c r="U254" s="7">
        <v>380000</v>
      </c>
      <c r="V254" s="7">
        <v>327000</v>
      </c>
      <c r="W254" s="7"/>
      <c r="AA254" s="7">
        <f t="shared" si="63"/>
        <v>14200</v>
      </c>
      <c r="AB254" s="7">
        <v>263</v>
      </c>
      <c r="AC254" t="s">
        <v>23</v>
      </c>
      <c r="AD254" s="4">
        <v>0.7205479452054795</v>
      </c>
      <c r="AE254" s="4">
        <v>124.65479452054795</v>
      </c>
      <c r="AG254" s="9">
        <v>2439.52</v>
      </c>
      <c r="AH254" s="9">
        <f t="shared" si="60"/>
        <v>6.6836164383561645</v>
      </c>
      <c r="AI254" s="9">
        <v>1557.2826301369864</v>
      </c>
      <c r="AJ254" s="6"/>
      <c r="AK254" s="9"/>
      <c r="AL254" s="9">
        <f t="shared" si="61"/>
        <v>514.13978749</v>
      </c>
      <c r="AN254" s="2">
        <v>0.025</v>
      </c>
      <c r="AO254" s="4">
        <f t="shared" si="62"/>
        <v>0</v>
      </c>
      <c r="AP254" s="4"/>
      <c r="AQ254" s="4"/>
      <c r="AR254" t="s">
        <v>609</v>
      </c>
    </row>
    <row r="255" spans="1:44" ht="15">
      <c r="A255">
        <v>1185674</v>
      </c>
      <c r="B255" t="s">
        <v>21</v>
      </c>
      <c r="C255" t="s">
        <v>1382</v>
      </c>
      <c r="D255" t="s">
        <v>27</v>
      </c>
      <c r="E255" t="s">
        <v>404</v>
      </c>
      <c r="F255" t="s">
        <v>22</v>
      </c>
      <c r="G255">
        <v>2199</v>
      </c>
      <c r="H255">
        <v>2007</v>
      </c>
      <c r="I255">
        <v>4</v>
      </c>
      <c r="J255">
        <v>2</v>
      </c>
      <c r="K255">
        <v>2</v>
      </c>
      <c r="L255">
        <v>0</v>
      </c>
      <c r="M255" s="5">
        <v>44727</v>
      </c>
      <c r="N255" s="1">
        <v>44782</v>
      </c>
      <c r="O255" s="1"/>
      <c r="P255" s="3">
        <f t="shared" si="58"/>
        <v>55</v>
      </c>
      <c r="Q255" s="3">
        <v>253</v>
      </c>
      <c r="R255">
        <v>164</v>
      </c>
      <c r="S255" s="7">
        <v>333700</v>
      </c>
      <c r="T255" s="4">
        <f t="shared" si="59"/>
        <v>16685</v>
      </c>
      <c r="U255" s="7">
        <v>400000</v>
      </c>
      <c r="V255" s="7">
        <v>354000</v>
      </c>
      <c r="W255" s="7"/>
      <c r="AA255" s="7">
        <f t="shared" si="63"/>
        <v>20300</v>
      </c>
      <c r="AB255" s="7">
        <v>270</v>
      </c>
      <c r="AC255" t="s">
        <v>23</v>
      </c>
      <c r="AD255" s="4">
        <v>0.7397260273972602</v>
      </c>
      <c r="AE255" s="4">
        <v>121.31506849315068</v>
      </c>
      <c r="AG255" s="9">
        <v>2273.43</v>
      </c>
      <c r="AH255" s="9">
        <f t="shared" si="60"/>
        <v>6.228575342465753</v>
      </c>
      <c r="AI255" s="9">
        <v>1575.8295616438354</v>
      </c>
      <c r="AJ255" s="6"/>
      <c r="AK255" s="9"/>
      <c r="AL255" s="9">
        <f t="shared" si="61"/>
        <v>558.27195809</v>
      </c>
      <c r="AN255" s="2">
        <v>0.025</v>
      </c>
      <c r="AO255" s="4">
        <f t="shared" si="62"/>
        <v>0</v>
      </c>
      <c r="AP255" s="4"/>
      <c r="AQ255" s="4"/>
      <c r="AR255" t="s">
        <v>405</v>
      </c>
    </row>
    <row r="256" spans="1:44" ht="15">
      <c r="A256">
        <v>1177323</v>
      </c>
      <c r="B256" t="s">
        <v>21</v>
      </c>
      <c r="C256" t="s">
        <v>1254</v>
      </c>
      <c r="D256" t="s">
        <v>27</v>
      </c>
      <c r="E256" t="s">
        <v>180</v>
      </c>
      <c r="F256" t="s">
        <v>22</v>
      </c>
      <c r="G256">
        <v>1678</v>
      </c>
      <c r="H256">
        <v>2003</v>
      </c>
      <c r="I256">
        <v>3</v>
      </c>
      <c r="J256">
        <v>2</v>
      </c>
      <c r="K256">
        <v>2</v>
      </c>
      <c r="L256">
        <v>0</v>
      </c>
      <c r="M256" s="5">
        <v>44712</v>
      </c>
      <c r="N256" s="1">
        <v>44736</v>
      </c>
      <c r="O256" s="1"/>
      <c r="P256" s="3">
        <f t="shared" si="58"/>
        <v>24</v>
      </c>
      <c r="Q256" s="3">
        <v>268</v>
      </c>
      <c r="R256">
        <v>215</v>
      </c>
      <c r="S256" s="8">
        <v>312000</v>
      </c>
      <c r="T256" s="4">
        <f t="shared" si="59"/>
        <v>15600</v>
      </c>
      <c r="U256" s="7">
        <v>361000</v>
      </c>
      <c r="V256" s="7">
        <v>273000</v>
      </c>
      <c r="W256" s="7"/>
      <c r="AA256" s="7">
        <f t="shared" si="63"/>
        <v>-39000</v>
      </c>
      <c r="AB256" s="7">
        <v>275</v>
      </c>
      <c r="AC256" t="s">
        <v>23</v>
      </c>
      <c r="AD256" s="4">
        <v>0.7534246575342466</v>
      </c>
      <c r="AE256" s="4">
        <v>161.986301369863</v>
      </c>
      <c r="AG256" s="9">
        <v>1892.44</v>
      </c>
      <c r="AH256" s="9">
        <f t="shared" si="60"/>
        <v>5.1847671232876715</v>
      </c>
      <c r="AI256" s="9">
        <v>1389.517589041096</v>
      </c>
      <c r="AJ256" s="6"/>
      <c r="AK256" s="9"/>
      <c r="AL256" s="9">
        <f t="shared" si="61"/>
        <v>591.37108604</v>
      </c>
      <c r="AN256" s="2">
        <v>0.025</v>
      </c>
      <c r="AO256" s="4">
        <f t="shared" si="62"/>
        <v>0</v>
      </c>
      <c r="AP256" s="4"/>
      <c r="AQ256" s="4"/>
      <c r="AR256" t="s">
        <v>181</v>
      </c>
    </row>
    <row r="257" spans="1:44" ht="15">
      <c r="A257">
        <v>1178528</v>
      </c>
      <c r="B257" t="s">
        <v>21</v>
      </c>
      <c r="C257" t="s">
        <v>1026</v>
      </c>
      <c r="D257" t="s">
        <v>27</v>
      </c>
      <c r="E257" t="s">
        <v>368</v>
      </c>
      <c r="F257" t="s">
        <v>22</v>
      </c>
      <c r="G257">
        <v>1615</v>
      </c>
      <c r="H257">
        <v>1998</v>
      </c>
      <c r="I257">
        <v>3</v>
      </c>
      <c r="J257">
        <v>2</v>
      </c>
      <c r="K257">
        <v>2</v>
      </c>
      <c r="L257">
        <v>0</v>
      </c>
      <c r="M257" s="5">
        <v>44708</v>
      </c>
      <c r="N257" s="1">
        <v>44742</v>
      </c>
      <c r="O257" s="1"/>
      <c r="P257" s="3">
        <f t="shared" si="58"/>
        <v>34</v>
      </c>
      <c r="Q257" s="3">
        <v>272</v>
      </c>
      <c r="R257">
        <v>192</v>
      </c>
      <c r="S257" s="8">
        <v>340100</v>
      </c>
      <c r="T257" s="4">
        <f t="shared" si="59"/>
        <v>17005</v>
      </c>
      <c r="U257" s="7">
        <v>385000</v>
      </c>
      <c r="V257" s="7">
        <v>342000</v>
      </c>
      <c r="W257" s="7"/>
      <c r="AA257" s="7">
        <f t="shared" si="63"/>
        <v>1900</v>
      </c>
      <c r="AB257" s="7">
        <v>288</v>
      </c>
      <c r="AC257" t="s">
        <v>23</v>
      </c>
      <c r="AD257" s="4">
        <v>0.7890410958904109</v>
      </c>
      <c r="AE257" s="4">
        <v>151.4958904109589</v>
      </c>
      <c r="AG257" s="9">
        <v>2302.16</v>
      </c>
      <c r="AH257" s="9">
        <f t="shared" si="60"/>
        <v>6.307287671232876</v>
      </c>
      <c r="AI257" s="9">
        <v>1715.5822465753422</v>
      </c>
      <c r="AJ257" s="6"/>
      <c r="AK257" s="9"/>
      <c r="AL257" s="9">
        <f t="shared" si="61"/>
        <v>600.19752016</v>
      </c>
      <c r="AN257" s="2">
        <v>0.025</v>
      </c>
      <c r="AO257" s="4">
        <f t="shared" si="62"/>
        <v>0</v>
      </c>
      <c r="AP257" s="4"/>
      <c r="AQ257" s="4"/>
      <c r="AR257" t="s">
        <v>369</v>
      </c>
    </row>
    <row r="258" spans="1:44" ht="15">
      <c r="A258">
        <v>1205843</v>
      </c>
      <c r="B258" t="s">
        <v>21</v>
      </c>
      <c r="C258" t="s">
        <v>1267</v>
      </c>
      <c r="D258" t="s">
        <v>27</v>
      </c>
      <c r="E258" t="s">
        <v>305</v>
      </c>
      <c r="F258" t="s">
        <v>22</v>
      </c>
      <c r="G258">
        <v>1391</v>
      </c>
      <c r="H258">
        <v>2006</v>
      </c>
      <c r="I258">
        <v>3</v>
      </c>
      <c r="J258">
        <v>2</v>
      </c>
      <c r="K258">
        <v>2</v>
      </c>
      <c r="L258">
        <v>0</v>
      </c>
      <c r="M258" s="5">
        <v>44911</v>
      </c>
      <c r="N258" s="1">
        <v>44923</v>
      </c>
      <c r="O258" s="1"/>
      <c r="P258" s="3">
        <f aca="true" t="shared" si="64" ref="P258:P321">N258-M258</f>
        <v>12</v>
      </c>
      <c r="Q258" s="3">
        <v>69</v>
      </c>
      <c r="R258">
        <v>21</v>
      </c>
      <c r="S258" s="8">
        <v>232000</v>
      </c>
      <c r="T258" s="4">
        <f aca="true" t="shared" si="65" ref="T258:T321">S258*5%</f>
        <v>11600</v>
      </c>
      <c r="U258" s="7">
        <v>275000</v>
      </c>
      <c r="V258" s="7">
        <v>275000</v>
      </c>
      <c r="W258" s="7"/>
      <c r="AA258" s="7">
        <f t="shared" si="63"/>
        <v>43000</v>
      </c>
      <c r="AB258" s="7">
        <v>300</v>
      </c>
      <c r="AC258" t="s">
        <v>23</v>
      </c>
      <c r="AD258" s="4">
        <v>0.821917808219178</v>
      </c>
      <c r="AE258" s="4">
        <v>17.26027397260274</v>
      </c>
      <c r="AG258" s="9">
        <v>3433.12</v>
      </c>
      <c r="AH258" s="9">
        <f aca="true" t="shared" si="66" ref="AH258:AH321">AG258/365</f>
        <v>9.405808219178082</v>
      </c>
      <c r="AI258" s="9">
        <v>649.0007671232877</v>
      </c>
      <c r="AJ258" s="6"/>
      <c r="AK258" s="9"/>
      <c r="AL258" s="9">
        <f aca="true" t="shared" si="67" ref="AL258:AL321">((5.5+(100*0.07171)+((100*71.68)/1000)+(100*0.00062)+(19.9*0.03)+(19.9*0.025641)+(19.9*0.1)+43.2)/30)*Q258</f>
        <v>152.25598857</v>
      </c>
      <c r="AN258" s="2">
        <v>0.03</v>
      </c>
      <c r="AO258" s="4">
        <f aca="true" t="shared" si="68" ref="AO258:AO321">AN258*W258</f>
        <v>0</v>
      </c>
      <c r="AP258" s="4"/>
      <c r="AQ258" s="4"/>
      <c r="AR258" t="s">
        <v>306</v>
      </c>
    </row>
    <row r="259" spans="1:44" ht="15">
      <c r="A259">
        <v>1198831</v>
      </c>
      <c r="B259" t="s">
        <v>21</v>
      </c>
      <c r="C259" t="s">
        <v>1384</v>
      </c>
      <c r="D259" t="s">
        <v>27</v>
      </c>
      <c r="E259" t="s">
        <v>280</v>
      </c>
      <c r="F259" t="s">
        <v>22</v>
      </c>
      <c r="G259">
        <v>1665</v>
      </c>
      <c r="H259">
        <v>2014</v>
      </c>
      <c r="I259">
        <v>4</v>
      </c>
      <c r="J259">
        <v>2</v>
      </c>
      <c r="K259">
        <v>2</v>
      </c>
      <c r="L259">
        <v>0</v>
      </c>
      <c r="M259" s="5">
        <v>44816</v>
      </c>
      <c r="N259" s="1">
        <v>44866</v>
      </c>
      <c r="O259" s="1"/>
      <c r="P259" s="3">
        <f t="shared" si="64"/>
        <v>50</v>
      </c>
      <c r="Q259" s="3">
        <v>164</v>
      </c>
      <c r="R259">
        <v>97</v>
      </c>
      <c r="S259" s="8">
        <v>286800</v>
      </c>
      <c r="T259" s="4">
        <f t="shared" si="65"/>
        <v>14340</v>
      </c>
      <c r="U259" s="7">
        <v>335000</v>
      </c>
      <c r="V259" s="7">
        <v>290000</v>
      </c>
      <c r="W259" s="7"/>
      <c r="AA259" s="7">
        <f t="shared" si="63"/>
        <v>3200</v>
      </c>
      <c r="AB259" s="7">
        <v>300</v>
      </c>
      <c r="AC259" t="s">
        <v>23</v>
      </c>
      <c r="AD259" s="4">
        <v>0.821917808219178</v>
      </c>
      <c r="AE259" s="4">
        <v>79.72602739726027</v>
      </c>
      <c r="AG259" s="9">
        <v>2135.69</v>
      </c>
      <c r="AH259" s="9">
        <f t="shared" si="66"/>
        <v>5.851205479452055</v>
      </c>
      <c r="AI259" s="9">
        <v>959.5976986301371</v>
      </c>
      <c r="AJ259" s="6"/>
      <c r="AK259" s="9"/>
      <c r="AL259" s="9">
        <f t="shared" si="67"/>
        <v>361.88379892</v>
      </c>
      <c r="AN259" s="2">
        <v>0.025</v>
      </c>
      <c r="AO259" s="4">
        <f t="shared" si="68"/>
        <v>0</v>
      </c>
      <c r="AP259" s="4"/>
      <c r="AQ259" s="4"/>
      <c r="AR259" t="s">
        <v>281</v>
      </c>
    </row>
    <row r="260" spans="1:44" ht="15">
      <c r="A260">
        <v>1179258</v>
      </c>
      <c r="B260" t="s">
        <v>21</v>
      </c>
      <c r="C260" t="s">
        <v>1181</v>
      </c>
      <c r="D260" t="s">
        <v>27</v>
      </c>
      <c r="E260" t="s">
        <v>285</v>
      </c>
      <c r="F260" t="s">
        <v>22</v>
      </c>
      <c r="G260">
        <v>1951</v>
      </c>
      <c r="H260">
        <v>2012</v>
      </c>
      <c r="I260">
        <v>4</v>
      </c>
      <c r="J260">
        <v>2</v>
      </c>
      <c r="K260">
        <v>2</v>
      </c>
      <c r="L260">
        <v>0</v>
      </c>
      <c r="M260" s="5">
        <v>44727</v>
      </c>
      <c r="N260" s="1">
        <v>44747</v>
      </c>
      <c r="O260" s="1"/>
      <c r="P260" s="3">
        <f t="shared" si="64"/>
        <v>20</v>
      </c>
      <c r="Q260" s="3">
        <v>253</v>
      </c>
      <c r="R260">
        <v>191</v>
      </c>
      <c r="S260" s="8">
        <v>304200</v>
      </c>
      <c r="T260" s="4">
        <f t="shared" si="65"/>
        <v>15210</v>
      </c>
      <c r="U260" s="7">
        <v>375000</v>
      </c>
      <c r="V260" s="7">
        <v>290000</v>
      </c>
      <c r="W260" s="7"/>
      <c r="AA260" s="7">
        <f t="shared" si="63"/>
        <v>-14200</v>
      </c>
      <c r="AB260" s="7">
        <v>300</v>
      </c>
      <c r="AC260" t="s">
        <v>23</v>
      </c>
      <c r="AD260" s="4">
        <v>0.821917808219178</v>
      </c>
      <c r="AE260" s="4">
        <v>156.986301369863</v>
      </c>
      <c r="AG260" s="9">
        <v>1677.12</v>
      </c>
      <c r="AH260" s="9">
        <f t="shared" si="66"/>
        <v>4.594849315068493</v>
      </c>
      <c r="AI260" s="9">
        <v>1162.4968767123287</v>
      </c>
      <c r="AJ260" s="6"/>
      <c r="AK260" s="9"/>
      <c r="AL260" s="9">
        <f t="shared" si="67"/>
        <v>558.27195809</v>
      </c>
      <c r="AN260" s="2">
        <v>0.025</v>
      </c>
      <c r="AO260" s="4">
        <f t="shared" si="68"/>
        <v>0</v>
      </c>
      <c r="AP260" s="4"/>
      <c r="AQ260" s="4"/>
      <c r="AR260" t="s">
        <v>286</v>
      </c>
    </row>
    <row r="261" spans="1:44" ht="15">
      <c r="A261">
        <v>1183804</v>
      </c>
      <c r="B261" t="s">
        <v>21</v>
      </c>
      <c r="C261" t="s">
        <v>1182</v>
      </c>
      <c r="D261" t="s">
        <v>27</v>
      </c>
      <c r="E261" t="s">
        <v>270</v>
      </c>
      <c r="F261" t="s">
        <v>22</v>
      </c>
      <c r="G261">
        <v>1743</v>
      </c>
      <c r="H261">
        <v>2000</v>
      </c>
      <c r="I261">
        <v>4</v>
      </c>
      <c r="J261">
        <v>2</v>
      </c>
      <c r="K261">
        <v>2</v>
      </c>
      <c r="L261">
        <v>0</v>
      </c>
      <c r="M261" s="5">
        <v>44722</v>
      </c>
      <c r="N261" s="1">
        <v>44771</v>
      </c>
      <c r="O261" s="1"/>
      <c r="P261" s="3">
        <f t="shared" si="64"/>
        <v>49</v>
      </c>
      <c r="Q261" s="3">
        <v>258</v>
      </c>
      <c r="R261">
        <v>146</v>
      </c>
      <c r="S261" s="8">
        <v>406700</v>
      </c>
      <c r="T261" s="4">
        <f t="shared" si="65"/>
        <v>20335</v>
      </c>
      <c r="U261" s="7">
        <v>452000</v>
      </c>
      <c r="V261" s="7">
        <v>420000</v>
      </c>
      <c r="W261" s="7"/>
      <c r="AA261" s="7">
        <f t="shared" si="63"/>
        <v>13300</v>
      </c>
      <c r="AB261" s="7">
        <v>322</v>
      </c>
      <c r="AC261" t="s">
        <v>23</v>
      </c>
      <c r="AD261" s="4">
        <v>0.8821917808219178</v>
      </c>
      <c r="AE261" s="4">
        <v>128.8</v>
      </c>
      <c r="AG261" s="9">
        <v>4584.75</v>
      </c>
      <c r="AH261" s="9">
        <f t="shared" si="66"/>
        <v>12.560958904109588</v>
      </c>
      <c r="AI261" s="9">
        <v>3240.727397260274</v>
      </c>
      <c r="AJ261" s="6"/>
      <c r="AK261" s="9"/>
      <c r="AL261" s="9">
        <f t="shared" si="67"/>
        <v>569.30500074</v>
      </c>
      <c r="AN261" s="2">
        <v>0.025</v>
      </c>
      <c r="AO261" s="4">
        <f t="shared" si="68"/>
        <v>0</v>
      </c>
      <c r="AP261" s="4"/>
      <c r="AQ261" s="4"/>
      <c r="AR261" t="s">
        <v>271</v>
      </c>
    </row>
    <row r="262" spans="1:44" ht="15">
      <c r="A262">
        <v>1190129</v>
      </c>
      <c r="B262" t="s">
        <v>21</v>
      </c>
      <c r="C262" t="s">
        <v>1321</v>
      </c>
      <c r="D262" t="s">
        <v>27</v>
      </c>
      <c r="E262" t="s">
        <v>439</v>
      </c>
      <c r="F262" t="s">
        <v>60</v>
      </c>
      <c r="G262">
        <v>1050</v>
      </c>
      <c r="H262">
        <v>2000</v>
      </c>
      <c r="I262">
        <v>2</v>
      </c>
      <c r="J262">
        <v>2</v>
      </c>
      <c r="K262">
        <v>2</v>
      </c>
      <c r="L262">
        <v>0</v>
      </c>
      <c r="M262" s="5">
        <v>44798</v>
      </c>
      <c r="N262" s="1">
        <v>44806</v>
      </c>
      <c r="O262" s="1"/>
      <c r="P262" s="3">
        <f t="shared" si="64"/>
        <v>8</v>
      </c>
      <c r="Q262" s="3">
        <v>182</v>
      </c>
      <c r="R262">
        <v>142</v>
      </c>
      <c r="S262" s="8">
        <v>181100</v>
      </c>
      <c r="T262" s="4">
        <f t="shared" si="65"/>
        <v>9055</v>
      </c>
      <c r="U262" s="7">
        <v>225000</v>
      </c>
      <c r="V262" s="7">
        <v>216000</v>
      </c>
      <c r="W262" s="7"/>
      <c r="AA262" s="7">
        <f t="shared" si="63"/>
        <v>34900</v>
      </c>
      <c r="AB262" s="7">
        <v>335</v>
      </c>
      <c r="AC262" t="s">
        <v>23</v>
      </c>
      <c r="AD262" s="4">
        <v>0.9178082191780822</v>
      </c>
      <c r="AE262" s="4">
        <v>130.32876712328766</v>
      </c>
      <c r="AG262" s="9">
        <v>608.13</v>
      </c>
      <c r="AH262" s="9">
        <f t="shared" si="66"/>
        <v>1.666109589041096</v>
      </c>
      <c r="AI262" s="9">
        <v>303.23194520547946</v>
      </c>
      <c r="AJ262" s="6"/>
      <c r="AK262" s="9"/>
      <c r="AL262" s="9">
        <f t="shared" si="67"/>
        <v>401.60275246</v>
      </c>
      <c r="AN262" s="2">
        <v>0.025</v>
      </c>
      <c r="AO262" s="4">
        <f t="shared" si="68"/>
        <v>0</v>
      </c>
      <c r="AP262" s="4"/>
      <c r="AQ262" s="4"/>
      <c r="AR262" t="s">
        <v>440</v>
      </c>
    </row>
    <row r="263" spans="1:44" ht="15">
      <c r="A263">
        <v>1183119</v>
      </c>
      <c r="B263" t="s">
        <v>21</v>
      </c>
      <c r="C263" t="s">
        <v>1325</v>
      </c>
      <c r="D263" t="s">
        <v>159</v>
      </c>
      <c r="E263" t="s">
        <v>583</v>
      </c>
      <c r="F263" t="s">
        <v>22</v>
      </c>
      <c r="G263">
        <v>2822</v>
      </c>
      <c r="H263">
        <v>2006</v>
      </c>
      <c r="I263">
        <v>4</v>
      </c>
      <c r="J263">
        <v>3</v>
      </c>
      <c r="K263">
        <v>3</v>
      </c>
      <c r="L263">
        <v>0</v>
      </c>
      <c r="M263" s="5">
        <v>44741</v>
      </c>
      <c r="N263" s="1">
        <v>44768</v>
      </c>
      <c r="O263" s="1"/>
      <c r="P263" s="3">
        <f t="shared" si="64"/>
        <v>27</v>
      </c>
      <c r="Q263" s="3">
        <v>239</v>
      </c>
      <c r="R263">
        <v>201</v>
      </c>
      <c r="S263" s="8">
        <v>431400</v>
      </c>
      <c r="T263" s="4">
        <f t="shared" si="65"/>
        <v>21570</v>
      </c>
      <c r="U263" s="7">
        <v>492000</v>
      </c>
      <c r="V263" s="7">
        <v>431000</v>
      </c>
      <c r="W263" s="7"/>
      <c r="AA263" s="7">
        <f t="shared" si="63"/>
        <v>-400</v>
      </c>
      <c r="AB263" s="7">
        <v>350</v>
      </c>
      <c r="AC263" t="s">
        <v>23</v>
      </c>
      <c r="AD263" s="4">
        <v>0.958904109589041</v>
      </c>
      <c r="AE263" s="4">
        <v>192.73972602739724</v>
      </c>
      <c r="AG263" s="9">
        <v>2331.64</v>
      </c>
      <c r="AH263" s="9">
        <f t="shared" si="66"/>
        <v>6.3880547945205475</v>
      </c>
      <c r="AI263" s="9">
        <v>1526.7450958904108</v>
      </c>
      <c r="AJ263" s="6"/>
      <c r="AK263" s="9"/>
      <c r="AL263" s="9">
        <f t="shared" si="67"/>
        <v>527.37943867</v>
      </c>
      <c r="AN263" s="2">
        <v>0.025</v>
      </c>
      <c r="AO263" s="4">
        <f t="shared" si="68"/>
        <v>0</v>
      </c>
      <c r="AP263" s="4"/>
      <c r="AQ263" s="4"/>
      <c r="AR263" t="s">
        <v>584</v>
      </c>
    </row>
    <row r="264" spans="1:44" ht="15">
      <c r="A264">
        <v>1191429</v>
      </c>
      <c r="B264" t="s">
        <v>21</v>
      </c>
      <c r="C264" t="s">
        <v>1184</v>
      </c>
      <c r="D264" t="s">
        <v>27</v>
      </c>
      <c r="E264" t="s">
        <v>543</v>
      </c>
      <c r="F264" t="s">
        <v>22</v>
      </c>
      <c r="G264">
        <v>1581</v>
      </c>
      <c r="H264">
        <v>2000</v>
      </c>
      <c r="I264">
        <v>3</v>
      </c>
      <c r="J264">
        <v>2</v>
      </c>
      <c r="K264">
        <v>2</v>
      </c>
      <c r="L264">
        <v>0</v>
      </c>
      <c r="M264" s="5">
        <v>44802</v>
      </c>
      <c r="N264" s="1">
        <v>44817</v>
      </c>
      <c r="O264" s="1"/>
      <c r="P264" s="3">
        <f t="shared" si="64"/>
        <v>15</v>
      </c>
      <c r="Q264" s="3">
        <v>178</v>
      </c>
      <c r="R264">
        <v>107</v>
      </c>
      <c r="S264" s="8">
        <v>367000</v>
      </c>
      <c r="T264" s="4">
        <f t="shared" si="65"/>
        <v>18350</v>
      </c>
      <c r="U264" s="7">
        <v>452000</v>
      </c>
      <c r="V264" s="7">
        <v>443000</v>
      </c>
      <c r="W264" s="7"/>
      <c r="AA264" s="7">
        <f t="shared" si="63"/>
        <v>76000</v>
      </c>
      <c r="AB264" s="7">
        <v>360</v>
      </c>
      <c r="AC264" t="s">
        <v>23</v>
      </c>
      <c r="AD264" s="4">
        <v>0.9863013698630136</v>
      </c>
      <c r="AE264" s="4">
        <v>105.53424657534246</v>
      </c>
      <c r="AG264" s="9">
        <v>3018.96</v>
      </c>
      <c r="AH264" s="9">
        <f t="shared" si="66"/>
        <v>8.271123287671234</v>
      </c>
      <c r="AI264" s="9">
        <v>1472.2599452054797</v>
      </c>
      <c r="AJ264" s="6"/>
      <c r="AK264" s="9"/>
      <c r="AL264" s="9">
        <f t="shared" si="67"/>
        <v>392.77631834</v>
      </c>
      <c r="AN264" s="2">
        <v>0.025</v>
      </c>
      <c r="AO264" s="4">
        <f t="shared" si="68"/>
        <v>0</v>
      </c>
      <c r="AP264" s="4"/>
      <c r="AQ264" s="4"/>
      <c r="AR264" t="s">
        <v>544</v>
      </c>
    </row>
    <row r="265" spans="1:44" ht="15">
      <c r="A265">
        <v>1195572</v>
      </c>
      <c r="B265" t="s">
        <v>21</v>
      </c>
      <c r="C265" t="s">
        <v>930</v>
      </c>
      <c r="D265" t="s">
        <v>27</v>
      </c>
      <c r="E265" t="s">
        <v>362</v>
      </c>
      <c r="F265" t="s">
        <v>22</v>
      </c>
      <c r="G265">
        <v>2974</v>
      </c>
      <c r="H265">
        <v>2005</v>
      </c>
      <c r="I265">
        <v>4</v>
      </c>
      <c r="J265">
        <v>4</v>
      </c>
      <c r="K265">
        <v>3</v>
      </c>
      <c r="L265">
        <v>1</v>
      </c>
      <c r="M265" s="5">
        <v>44783</v>
      </c>
      <c r="N265" s="1">
        <v>44845</v>
      </c>
      <c r="O265" s="1"/>
      <c r="P265" s="3">
        <f t="shared" si="64"/>
        <v>62</v>
      </c>
      <c r="Q265" s="3">
        <v>197</v>
      </c>
      <c r="R265">
        <v>133</v>
      </c>
      <c r="S265" s="8">
        <v>335700</v>
      </c>
      <c r="T265" s="4">
        <f t="shared" si="65"/>
        <v>16785</v>
      </c>
      <c r="U265" s="7">
        <v>417000</v>
      </c>
      <c r="V265" s="7">
        <v>368000</v>
      </c>
      <c r="W265" s="7"/>
      <c r="AA265" s="7">
        <f t="shared" si="63"/>
        <v>32300</v>
      </c>
      <c r="AB265" s="7">
        <v>368</v>
      </c>
      <c r="AC265" t="s">
        <v>23</v>
      </c>
      <c r="AD265" s="4">
        <v>1.0082191780821919</v>
      </c>
      <c r="AE265" s="4">
        <v>134.09315068493152</v>
      </c>
      <c r="AG265" s="9">
        <v>2196.63</v>
      </c>
      <c r="AH265" s="9">
        <f t="shared" si="66"/>
        <v>6.018164383561644</v>
      </c>
      <c r="AI265" s="9">
        <v>1185.578383561644</v>
      </c>
      <c r="AJ265" s="6"/>
      <c r="AK265" s="9"/>
      <c r="AL265" s="9">
        <f t="shared" si="67"/>
        <v>434.70188041</v>
      </c>
      <c r="AN265" s="2">
        <v>0.025</v>
      </c>
      <c r="AO265" s="4">
        <f t="shared" si="68"/>
        <v>0</v>
      </c>
      <c r="AP265" s="4"/>
      <c r="AQ265" s="4"/>
      <c r="AR265" t="s">
        <v>536</v>
      </c>
    </row>
    <row r="266" spans="1:44" ht="15">
      <c r="A266">
        <v>1182291</v>
      </c>
      <c r="B266" t="s">
        <v>21</v>
      </c>
      <c r="C266" t="s">
        <v>952</v>
      </c>
      <c r="D266" t="s">
        <v>27</v>
      </c>
      <c r="E266" t="s">
        <v>362</v>
      </c>
      <c r="F266" t="s">
        <v>22</v>
      </c>
      <c r="G266">
        <v>2095</v>
      </c>
      <c r="H266">
        <v>2007</v>
      </c>
      <c r="I266">
        <v>4</v>
      </c>
      <c r="J266">
        <v>2</v>
      </c>
      <c r="K266">
        <v>2</v>
      </c>
      <c r="L266">
        <v>0</v>
      </c>
      <c r="M266" s="5">
        <v>44739</v>
      </c>
      <c r="N266" s="1">
        <v>44763</v>
      </c>
      <c r="O266" s="1"/>
      <c r="P266" s="3">
        <f t="shared" si="64"/>
        <v>24</v>
      </c>
      <c r="Q266" s="3">
        <v>241</v>
      </c>
      <c r="R266">
        <v>162</v>
      </c>
      <c r="S266" s="8">
        <v>323700</v>
      </c>
      <c r="T266" s="4">
        <f t="shared" si="65"/>
        <v>16185</v>
      </c>
      <c r="U266" s="7">
        <v>363000</v>
      </c>
      <c r="V266" s="7">
        <v>298000</v>
      </c>
      <c r="W266" s="7"/>
      <c r="AA266" s="7">
        <f t="shared" si="63"/>
        <v>-25700</v>
      </c>
      <c r="AB266" s="7">
        <v>368</v>
      </c>
      <c r="AC266" t="s">
        <v>23</v>
      </c>
      <c r="AD266" s="4">
        <v>1.0082191780821919</v>
      </c>
      <c r="AE266" s="4">
        <v>163.33150684931508</v>
      </c>
      <c r="AG266" s="9">
        <v>3571.89</v>
      </c>
      <c r="AH266" s="9">
        <f t="shared" si="66"/>
        <v>9.786</v>
      </c>
      <c r="AI266" s="9">
        <v>2358.426</v>
      </c>
      <c r="AJ266" s="6"/>
      <c r="AK266" s="9"/>
      <c r="AL266" s="9">
        <f t="shared" si="67"/>
        <v>531.79265573</v>
      </c>
      <c r="AN266" s="2">
        <v>0.025</v>
      </c>
      <c r="AO266" s="4">
        <f t="shared" si="68"/>
        <v>0</v>
      </c>
      <c r="AP266" s="4"/>
      <c r="AQ266" s="4"/>
      <c r="AR266" t="s">
        <v>363</v>
      </c>
    </row>
    <row r="267" spans="1:44" ht="15">
      <c r="A267">
        <v>1172870</v>
      </c>
      <c r="B267" t="s">
        <v>21</v>
      </c>
      <c r="C267" t="s">
        <v>1185</v>
      </c>
      <c r="D267" t="s">
        <v>27</v>
      </c>
      <c r="E267" t="s">
        <v>261</v>
      </c>
      <c r="F267" t="s">
        <v>22</v>
      </c>
      <c r="G267">
        <v>2575</v>
      </c>
      <c r="H267">
        <v>2017</v>
      </c>
      <c r="I267">
        <v>5</v>
      </c>
      <c r="J267">
        <v>3</v>
      </c>
      <c r="K267">
        <v>3</v>
      </c>
      <c r="L267">
        <v>0</v>
      </c>
      <c r="M267" s="5">
        <v>44691</v>
      </c>
      <c r="N267" s="1">
        <v>44714</v>
      </c>
      <c r="O267" s="1"/>
      <c r="P267" s="3">
        <f t="shared" si="64"/>
        <v>23</v>
      </c>
      <c r="Q267" s="3">
        <v>289</v>
      </c>
      <c r="R267">
        <v>238</v>
      </c>
      <c r="S267" s="7">
        <v>400800</v>
      </c>
      <c r="T267" s="4">
        <f t="shared" si="65"/>
        <v>20040</v>
      </c>
      <c r="U267" s="7">
        <v>455000</v>
      </c>
      <c r="V267" s="7">
        <v>365000</v>
      </c>
      <c r="W267" s="7"/>
      <c r="AA267" s="7">
        <f t="shared" si="63"/>
        <v>-35800</v>
      </c>
      <c r="AB267" s="7">
        <v>368</v>
      </c>
      <c r="AC267" t="s">
        <v>23</v>
      </c>
      <c r="AD267" s="4">
        <v>1.0082191780821919</v>
      </c>
      <c r="AE267" s="4">
        <v>239.95616438356166</v>
      </c>
      <c r="AG267" s="9">
        <v>4872.77</v>
      </c>
      <c r="AH267" s="9">
        <f t="shared" si="66"/>
        <v>13.350054794520549</v>
      </c>
      <c r="AI267" s="9">
        <v>3858.1658356164385</v>
      </c>
      <c r="AJ267" s="6"/>
      <c r="AK267" s="9"/>
      <c r="AL267" s="9">
        <f t="shared" si="67"/>
        <v>637.7098651700001</v>
      </c>
      <c r="AN267" s="2">
        <v>0.0325</v>
      </c>
      <c r="AO267" s="4">
        <f t="shared" si="68"/>
        <v>0</v>
      </c>
      <c r="AP267" s="4"/>
      <c r="AQ267" s="4"/>
      <c r="AR267" t="s">
        <v>262</v>
      </c>
    </row>
    <row r="268" spans="1:44" ht="15">
      <c r="A268">
        <v>1205537</v>
      </c>
      <c r="B268" t="s">
        <v>21</v>
      </c>
      <c r="C268" t="s">
        <v>1186</v>
      </c>
      <c r="D268" t="s">
        <v>159</v>
      </c>
      <c r="E268" t="s">
        <v>222</v>
      </c>
      <c r="F268" t="s">
        <v>22</v>
      </c>
      <c r="G268">
        <v>2218</v>
      </c>
      <c r="H268">
        <v>2005</v>
      </c>
      <c r="I268">
        <v>3</v>
      </c>
      <c r="J268">
        <v>2</v>
      </c>
      <c r="K268">
        <v>2</v>
      </c>
      <c r="L268">
        <v>0</v>
      </c>
      <c r="M268" s="5">
        <v>44909</v>
      </c>
      <c r="N268" s="1">
        <v>44918</v>
      </c>
      <c r="O268" s="1"/>
      <c r="P268" s="3">
        <f t="shared" si="64"/>
        <v>9</v>
      </c>
      <c r="Q268" s="3">
        <v>71</v>
      </c>
      <c r="R268">
        <v>41</v>
      </c>
      <c r="S268" s="8">
        <v>401300</v>
      </c>
      <c r="T268" s="4">
        <f t="shared" si="65"/>
        <v>20065</v>
      </c>
      <c r="U268" s="7">
        <v>487000</v>
      </c>
      <c r="V268" s="7">
        <v>475000</v>
      </c>
      <c r="W268" s="7"/>
      <c r="AA268" s="7">
        <f t="shared" si="63"/>
        <v>73700</v>
      </c>
      <c r="AB268" s="7">
        <v>370</v>
      </c>
      <c r="AC268" t="s">
        <v>23</v>
      </c>
      <c r="AD268" s="4">
        <v>1.0136986301369864</v>
      </c>
      <c r="AE268" s="4">
        <v>41.561643835616444</v>
      </c>
      <c r="AG268" s="9">
        <v>2416.04</v>
      </c>
      <c r="AH268" s="9">
        <f t="shared" si="66"/>
        <v>6.619287671232876</v>
      </c>
      <c r="AI268" s="9">
        <v>469.9694246575342</v>
      </c>
      <c r="AJ268" s="6"/>
      <c r="AK268" s="9"/>
      <c r="AL268" s="9">
        <f t="shared" si="67"/>
        <v>156.66920563</v>
      </c>
      <c r="AN268" s="2">
        <v>0.025</v>
      </c>
      <c r="AO268" s="4">
        <f t="shared" si="68"/>
        <v>0</v>
      </c>
      <c r="AP268" s="4"/>
      <c r="AQ268" s="4"/>
      <c r="AR268" t="s">
        <v>223</v>
      </c>
    </row>
    <row r="269" spans="1:44" ht="15">
      <c r="A269">
        <v>1190976</v>
      </c>
      <c r="B269" t="s">
        <v>21</v>
      </c>
      <c r="C269" t="s">
        <v>953</v>
      </c>
      <c r="D269" t="s">
        <v>27</v>
      </c>
      <c r="E269" t="s">
        <v>475</v>
      </c>
      <c r="F269" t="s">
        <v>22</v>
      </c>
      <c r="G269">
        <v>1912</v>
      </c>
      <c r="H269">
        <v>1993</v>
      </c>
      <c r="I269">
        <v>3</v>
      </c>
      <c r="J269">
        <v>2</v>
      </c>
      <c r="K269">
        <v>2</v>
      </c>
      <c r="L269">
        <v>0</v>
      </c>
      <c r="M269" s="5">
        <v>44800</v>
      </c>
      <c r="N269" s="1">
        <v>44813</v>
      </c>
      <c r="O269" s="1"/>
      <c r="P269" s="3">
        <f t="shared" si="64"/>
        <v>13</v>
      </c>
      <c r="Q269" s="3">
        <v>180</v>
      </c>
      <c r="R269">
        <v>147</v>
      </c>
      <c r="S269" s="8">
        <v>342600</v>
      </c>
      <c r="T269" s="4">
        <f t="shared" si="65"/>
        <v>17130</v>
      </c>
      <c r="U269" s="7">
        <v>380000</v>
      </c>
      <c r="V269" s="7">
        <v>346000</v>
      </c>
      <c r="W269" s="7"/>
      <c r="AA269" s="7">
        <f t="shared" si="63"/>
        <v>3400</v>
      </c>
      <c r="AB269" s="7">
        <v>370</v>
      </c>
      <c r="AC269" t="s">
        <v>23</v>
      </c>
      <c r="AD269" s="4">
        <v>1.0136986301369864</v>
      </c>
      <c r="AE269" s="4">
        <v>149.013698630137</v>
      </c>
      <c r="AG269" s="9">
        <v>4889.02</v>
      </c>
      <c r="AH269" s="9">
        <f t="shared" si="66"/>
        <v>13.394575342465755</v>
      </c>
      <c r="AI269" s="9">
        <v>2411.023561643836</v>
      </c>
      <c r="AJ269" s="6"/>
      <c r="AK269" s="9"/>
      <c r="AL269" s="9">
        <f t="shared" si="67"/>
        <v>397.1895354</v>
      </c>
      <c r="AN269" s="2">
        <v>0.025</v>
      </c>
      <c r="AO269" s="4">
        <f t="shared" si="68"/>
        <v>0</v>
      </c>
      <c r="AP269" s="4"/>
      <c r="AQ269" s="4"/>
      <c r="AR269" t="s">
        <v>476</v>
      </c>
    </row>
    <row r="270" spans="1:44" ht="15">
      <c r="A270">
        <v>1174913</v>
      </c>
      <c r="B270" t="s">
        <v>21</v>
      </c>
      <c r="C270" t="s">
        <v>1408</v>
      </c>
      <c r="D270" t="s">
        <v>27</v>
      </c>
      <c r="E270" t="s">
        <v>315</v>
      </c>
      <c r="F270" t="s">
        <v>22</v>
      </c>
      <c r="G270">
        <v>1916</v>
      </c>
      <c r="H270">
        <v>2018</v>
      </c>
      <c r="I270">
        <v>4</v>
      </c>
      <c r="J270">
        <v>2</v>
      </c>
      <c r="K270">
        <v>2</v>
      </c>
      <c r="L270">
        <v>0</v>
      </c>
      <c r="M270" s="5">
        <v>44712</v>
      </c>
      <c r="N270" s="1">
        <v>44725</v>
      </c>
      <c r="O270" s="1"/>
      <c r="P270" s="3">
        <f t="shared" si="64"/>
        <v>13</v>
      </c>
      <c r="Q270" s="3">
        <v>268</v>
      </c>
      <c r="R270">
        <v>225</v>
      </c>
      <c r="S270" s="7">
        <v>385500</v>
      </c>
      <c r="T270" s="4">
        <f t="shared" si="65"/>
        <v>19275</v>
      </c>
      <c r="U270" s="7">
        <v>456000</v>
      </c>
      <c r="V270" s="7">
        <v>365000</v>
      </c>
      <c r="W270" s="7"/>
      <c r="AA270" s="7">
        <f t="shared" si="63"/>
        <v>-20500</v>
      </c>
      <c r="AB270" s="7">
        <v>385</v>
      </c>
      <c r="AC270" t="s">
        <v>23</v>
      </c>
      <c r="AD270" s="4">
        <v>1.0547945205479452</v>
      </c>
      <c r="AE270" s="4">
        <v>237.32876712328766</v>
      </c>
      <c r="AG270" s="9">
        <v>4650.04</v>
      </c>
      <c r="AH270" s="9">
        <f t="shared" si="66"/>
        <v>12.739835616438356</v>
      </c>
      <c r="AI270" s="9">
        <v>3414.2759452054793</v>
      </c>
      <c r="AJ270" s="6"/>
      <c r="AK270" s="9"/>
      <c r="AL270" s="9">
        <f t="shared" si="67"/>
        <v>591.37108604</v>
      </c>
      <c r="AN270" s="2">
        <v>0.025</v>
      </c>
      <c r="AO270" s="4">
        <f t="shared" si="68"/>
        <v>0</v>
      </c>
      <c r="AP270" s="4"/>
      <c r="AQ270" s="4"/>
      <c r="AR270" t="s">
        <v>316</v>
      </c>
    </row>
    <row r="271" spans="1:44" ht="15">
      <c r="A271">
        <v>1200254</v>
      </c>
      <c r="B271" t="s">
        <v>21</v>
      </c>
      <c r="C271" t="s">
        <v>1255</v>
      </c>
      <c r="D271" t="s">
        <v>24</v>
      </c>
      <c r="E271" t="s">
        <v>328</v>
      </c>
      <c r="F271" t="s">
        <v>22</v>
      </c>
      <c r="G271">
        <v>2100</v>
      </c>
      <c r="H271">
        <v>2006</v>
      </c>
      <c r="I271">
        <v>4</v>
      </c>
      <c r="J271">
        <v>3</v>
      </c>
      <c r="K271">
        <v>2</v>
      </c>
      <c r="L271">
        <v>1</v>
      </c>
      <c r="M271" s="5">
        <v>44853</v>
      </c>
      <c r="N271" s="1">
        <v>44875</v>
      </c>
      <c r="O271" s="1"/>
      <c r="P271" s="3">
        <f t="shared" si="64"/>
        <v>22</v>
      </c>
      <c r="Q271" s="3">
        <v>127</v>
      </c>
      <c r="R271">
        <v>98</v>
      </c>
      <c r="S271" s="8">
        <v>306100</v>
      </c>
      <c r="T271" s="4">
        <f t="shared" si="65"/>
        <v>15305</v>
      </c>
      <c r="U271" s="7">
        <v>357000</v>
      </c>
      <c r="V271" s="7">
        <v>334000</v>
      </c>
      <c r="W271" s="7"/>
      <c r="AA271" s="7">
        <f t="shared" si="63"/>
        <v>27900</v>
      </c>
      <c r="AB271" s="7">
        <v>400</v>
      </c>
      <c r="AC271" t="s">
        <v>23</v>
      </c>
      <c r="AD271" s="4">
        <v>1.095890410958904</v>
      </c>
      <c r="AE271" s="4">
        <v>107.39726027397259</v>
      </c>
      <c r="AG271" s="9">
        <v>2662.19</v>
      </c>
      <c r="AH271" s="9">
        <f t="shared" si="66"/>
        <v>7.293671232876712</v>
      </c>
      <c r="AI271" s="9">
        <v>926.2962465753425</v>
      </c>
      <c r="AJ271" s="6"/>
      <c r="AK271" s="9"/>
      <c r="AL271" s="9">
        <f t="shared" si="67"/>
        <v>280.23928331</v>
      </c>
      <c r="AN271" s="2">
        <v>0.025</v>
      </c>
      <c r="AO271" s="4">
        <f t="shared" si="68"/>
        <v>0</v>
      </c>
      <c r="AP271" s="4"/>
      <c r="AQ271" s="4"/>
      <c r="AR271" t="s">
        <v>329</v>
      </c>
    </row>
    <row r="272" spans="1:44" ht="15">
      <c r="A272">
        <v>1173948</v>
      </c>
      <c r="B272" t="s">
        <v>21</v>
      </c>
      <c r="C272" t="s">
        <v>1028</v>
      </c>
      <c r="D272" t="s">
        <v>27</v>
      </c>
      <c r="E272" t="s">
        <v>224</v>
      </c>
      <c r="F272" t="s">
        <v>22</v>
      </c>
      <c r="G272">
        <v>2817</v>
      </c>
      <c r="H272">
        <v>2006</v>
      </c>
      <c r="I272">
        <v>5</v>
      </c>
      <c r="J272">
        <v>4</v>
      </c>
      <c r="K272">
        <v>3</v>
      </c>
      <c r="L272">
        <v>1</v>
      </c>
      <c r="M272" s="5">
        <v>44704</v>
      </c>
      <c r="N272" s="1">
        <v>44720</v>
      </c>
      <c r="O272" s="1"/>
      <c r="P272" s="3">
        <f t="shared" si="64"/>
        <v>16</v>
      </c>
      <c r="Q272" s="3">
        <v>276</v>
      </c>
      <c r="R272">
        <v>211</v>
      </c>
      <c r="S272" s="7">
        <v>482200</v>
      </c>
      <c r="T272" s="4">
        <f t="shared" si="65"/>
        <v>24110</v>
      </c>
      <c r="U272" s="7">
        <v>586000</v>
      </c>
      <c r="V272" s="7">
        <v>475000</v>
      </c>
      <c r="W272" s="7"/>
      <c r="AA272" s="7">
        <f t="shared" si="63"/>
        <v>-7200</v>
      </c>
      <c r="AB272" s="7">
        <v>400</v>
      </c>
      <c r="AC272" t="s">
        <v>23</v>
      </c>
      <c r="AD272" s="4">
        <v>1.095890410958904</v>
      </c>
      <c r="AE272" s="4">
        <v>231.23287671232876</v>
      </c>
      <c r="AG272" s="9">
        <v>5758.58</v>
      </c>
      <c r="AH272" s="9">
        <f t="shared" si="66"/>
        <v>15.776931506849316</v>
      </c>
      <c r="AI272" s="9">
        <v>4354.433095890411</v>
      </c>
      <c r="AJ272" s="6"/>
      <c r="AK272" s="9"/>
      <c r="AL272" s="9">
        <f t="shared" si="67"/>
        <v>609.02395428</v>
      </c>
      <c r="AN272" s="2">
        <v>0.0325</v>
      </c>
      <c r="AO272" s="4">
        <f t="shared" si="68"/>
        <v>0</v>
      </c>
      <c r="AP272" s="4"/>
      <c r="AQ272" s="4"/>
      <c r="AR272" t="s">
        <v>225</v>
      </c>
    </row>
    <row r="273" spans="1:44" ht="15">
      <c r="A273">
        <v>1175664</v>
      </c>
      <c r="B273" t="s">
        <v>21</v>
      </c>
      <c r="C273" t="s">
        <v>1189</v>
      </c>
      <c r="D273" t="s">
        <v>27</v>
      </c>
      <c r="E273" t="s">
        <v>145</v>
      </c>
      <c r="F273" t="s">
        <v>22</v>
      </c>
      <c r="G273">
        <v>1698</v>
      </c>
      <c r="H273">
        <v>2018</v>
      </c>
      <c r="I273">
        <v>4</v>
      </c>
      <c r="J273">
        <v>2</v>
      </c>
      <c r="K273">
        <v>2</v>
      </c>
      <c r="L273">
        <v>0</v>
      </c>
      <c r="M273" s="5">
        <v>44713</v>
      </c>
      <c r="N273" s="1">
        <v>44728</v>
      </c>
      <c r="O273" s="1"/>
      <c r="P273" s="3">
        <f t="shared" si="64"/>
        <v>15</v>
      </c>
      <c r="Q273" s="3">
        <v>267</v>
      </c>
      <c r="R273">
        <v>221</v>
      </c>
      <c r="S273" s="8">
        <v>322700</v>
      </c>
      <c r="T273" s="4">
        <f t="shared" si="65"/>
        <v>16135</v>
      </c>
      <c r="U273" s="7">
        <v>357000</v>
      </c>
      <c r="V273" s="7">
        <v>286000</v>
      </c>
      <c r="W273" s="7"/>
      <c r="AA273" s="7">
        <f t="shared" si="63"/>
        <v>-36700</v>
      </c>
      <c r="AB273" s="7">
        <v>400</v>
      </c>
      <c r="AC273" t="s">
        <v>23</v>
      </c>
      <c r="AD273" s="4">
        <v>1.095890410958904</v>
      </c>
      <c r="AE273" s="4">
        <v>242.1917808219178</v>
      </c>
      <c r="AG273" s="9">
        <v>2224.24</v>
      </c>
      <c r="AH273" s="9">
        <f t="shared" si="66"/>
        <v>6.093808219178082</v>
      </c>
      <c r="AI273" s="9">
        <v>1627.0467945205478</v>
      </c>
      <c r="AJ273" s="6"/>
      <c r="AK273" s="9"/>
      <c r="AL273" s="9">
        <f t="shared" si="67"/>
        <v>589.16447751</v>
      </c>
      <c r="AN273" s="2">
        <v>0.025</v>
      </c>
      <c r="AO273" s="4">
        <f t="shared" si="68"/>
        <v>0</v>
      </c>
      <c r="AP273" s="4"/>
      <c r="AQ273" s="4"/>
      <c r="AR273" t="s">
        <v>146</v>
      </c>
    </row>
    <row r="274" spans="1:44" ht="15">
      <c r="A274">
        <v>1187306</v>
      </c>
      <c r="B274" t="s">
        <v>21</v>
      </c>
      <c r="C274" t="s">
        <v>1190</v>
      </c>
      <c r="D274" t="s">
        <v>172</v>
      </c>
      <c r="E274" t="s">
        <v>537</v>
      </c>
      <c r="F274" t="s">
        <v>22</v>
      </c>
      <c r="G274">
        <v>1383</v>
      </c>
      <c r="H274">
        <v>2017</v>
      </c>
      <c r="I274">
        <v>3</v>
      </c>
      <c r="J274">
        <v>2</v>
      </c>
      <c r="K274">
        <v>2</v>
      </c>
      <c r="L274">
        <v>0</v>
      </c>
      <c r="M274" s="5">
        <v>44785</v>
      </c>
      <c r="N274" s="1">
        <v>44791</v>
      </c>
      <c r="O274" s="1"/>
      <c r="P274" s="3">
        <f t="shared" si="64"/>
        <v>6</v>
      </c>
      <c r="Q274" s="3">
        <v>195</v>
      </c>
      <c r="R274">
        <v>158</v>
      </c>
      <c r="S274" s="8">
        <v>274700</v>
      </c>
      <c r="T274" s="4">
        <f t="shared" si="65"/>
        <v>13735</v>
      </c>
      <c r="U274" s="7">
        <v>301000</v>
      </c>
      <c r="V274" s="7">
        <v>275000</v>
      </c>
      <c r="W274" s="7"/>
      <c r="AA274" s="7">
        <f t="shared" si="63"/>
        <v>300</v>
      </c>
      <c r="AB274" s="7">
        <v>415</v>
      </c>
      <c r="AC274" t="s">
        <v>23</v>
      </c>
      <c r="AD274" s="4">
        <v>1.1369863013698631</v>
      </c>
      <c r="AE274" s="4">
        <v>179.64383561643837</v>
      </c>
      <c r="AG274" s="9">
        <v>1250.53</v>
      </c>
      <c r="AH274" s="9">
        <f t="shared" si="66"/>
        <v>3.4261095890410957</v>
      </c>
      <c r="AI274" s="9">
        <v>668.0913698630137</v>
      </c>
      <c r="AJ274" s="6"/>
      <c r="AK274" s="9"/>
      <c r="AL274" s="9">
        <f t="shared" si="67"/>
        <v>430.28866335</v>
      </c>
      <c r="AN274" s="2">
        <v>0.025</v>
      </c>
      <c r="AO274" s="4">
        <f t="shared" si="68"/>
        <v>0</v>
      </c>
      <c r="AP274" s="4"/>
      <c r="AQ274" s="4"/>
      <c r="AR274" t="s">
        <v>538</v>
      </c>
    </row>
    <row r="275" spans="1:44" ht="15">
      <c r="A275">
        <v>1187008</v>
      </c>
      <c r="B275" t="s">
        <v>21</v>
      </c>
      <c r="C275" t="s">
        <v>1191</v>
      </c>
      <c r="D275" t="s">
        <v>27</v>
      </c>
      <c r="E275" t="s">
        <v>168</v>
      </c>
      <c r="F275" t="s">
        <v>22</v>
      </c>
      <c r="G275">
        <v>1899</v>
      </c>
      <c r="H275">
        <v>2004</v>
      </c>
      <c r="I275">
        <v>4</v>
      </c>
      <c r="J275">
        <v>2</v>
      </c>
      <c r="K275">
        <v>2</v>
      </c>
      <c r="L275">
        <v>0</v>
      </c>
      <c r="M275" s="5">
        <v>44752</v>
      </c>
      <c r="N275" s="1">
        <v>44790</v>
      </c>
      <c r="O275" s="1"/>
      <c r="P275" s="3">
        <f t="shared" si="64"/>
        <v>38</v>
      </c>
      <c r="Q275" s="3">
        <v>228</v>
      </c>
      <c r="R275">
        <v>172</v>
      </c>
      <c r="S275" s="8">
        <v>355300</v>
      </c>
      <c r="T275" s="4">
        <f t="shared" si="65"/>
        <v>17765</v>
      </c>
      <c r="U275" s="7">
        <v>413000</v>
      </c>
      <c r="V275" s="7">
        <v>339000</v>
      </c>
      <c r="W275" s="7"/>
      <c r="AA275" s="7">
        <f t="shared" si="63"/>
        <v>-16300</v>
      </c>
      <c r="AB275" s="7">
        <v>420</v>
      </c>
      <c r="AC275" t="s">
        <v>23</v>
      </c>
      <c r="AD275" s="4">
        <v>1.1506849315068493</v>
      </c>
      <c r="AE275" s="4">
        <v>197.91780821917808</v>
      </c>
      <c r="AG275" s="9">
        <v>4314.51</v>
      </c>
      <c r="AH275" s="9">
        <f t="shared" si="66"/>
        <v>11.820575342465753</v>
      </c>
      <c r="AI275" s="9">
        <v>2695.0911780821916</v>
      </c>
      <c r="AJ275" s="6"/>
      <c r="AK275" s="9"/>
      <c r="AL275" s="9">
        <f t="shared" si="67"/>
        <v>503.10674484</v>
      </c>
      <c r="AN275" s="2">
        <v>0.025</v>
      </c>
      <c r="AO275" s="4">
        <f t="shared" si="68"/>
        <v>0</v>
      </c>
      <c r="AP275" s="4"/>
      <c r="AQ275" s="4"/>
      <c r="AR275" t="s">
        <v>169</v>
      </c>
    </row>
    <row r="276" spans="1:44" ht="15">
      <c r="A276">
        <v>1190367</v>
      </c>
      <c r="B276" t="s">
        <v>21</v>
      </c>
      <c r="C276" t="s">
        <v>1029</v>
      </c>
      <c r="D276" t="s">
        <v>27</v>
      </c>
      <c r="E276" t="s">
        <v>458</v>
      </c>
      <c r="F276" t="s">
        <v>22</v>
      </c>
      <c r="G276">
        <v>2355</v>
      </c>
      <c r="H276">
        <v>2006</v>
      </c>
      <c r="I276">
        <v>4</v>
      </c>
      <c r="J276">
        <v>3</v>
      </c>
      <c r="K276">
        <v>3</v>
      </c>
      <c r="L276">
        <v>0</v>
      </c>
      <c r="M276" s="5">
        <v>44799</v>
      </c>
      <c r="N276" s="1">
        <v>44810</v>
      </c>
      <c r="O276" s="1"/>
      <c r="P276" s="3">
        <f t="shared" si="64"/>
        <v>11</v>
      </c>
      <c r="Q276" s="3">
        <v>181</v>
      </c>
      <c r="R276">
        <v>148</v>
      </c>
      <c r="S276" s="8">
        <v>403100</v>
      </c>
      <c r="T276" s="4">
        <f t="shared" si="65"/>
        <v>20155</v>
      </c>
      <c r="U276" s="7">
        <v>466000</v>
      </c>
      <c r="V276" s="7">
        <v>417000</v>
      </c>
      <c r="W276" s="7"/>
      <c r="AA276" s="7">
        <f t="shared" si="63"/>
        <v>13900</v>
      </c>
      <c r="AB276" s="7">
        <v>425</v>
      </c>
      <c r="AC276" t="s">
        <v>23</v>
      </c>
      <c r="AD276" s="4">
        <v>1.1643835616438356</v>
      </c>
      <c r="AE276" s="4">
        <v>172.32876712328766</v>
      </c>
      <c r="AG276" s="9">
        <v>3478.11</v>
      </c>
      <c r="AH276" s="9">
        <f t="shared" si="66"/>
        <v>9.529068493150685</v>
      </c>
      <c r="AI276" s="9">
        <v>1724.761397260274</v>
      </c>
      <c r="AJ276" s="6"/>
      <c r="AK276" s="9"/>
      <c r="AL276" s="9">
        <f t="shared" si="67"/>
        <v>399.39614393</v>
      </c>
      <c r="AN276" s="2">
        <v>0.025</v>
      </c>
      <c r="AO276" s="4">
        <f t="shared" si="68"/>
        <v>0</v>
      </c>
      <c r="AP276" s="4"/>
      <c r="AQ276" s="4"/>
      <c r="AR276" t="s">
        <v>459</v>
      </c>
    </row>
    <row r="277" spans="1:44" ht="15">
      <c r="A277">
        <v>1199035</v>
      </c>
      <c r="B277" t="s">
        <v>21</v>
      </c>
      <c r="C277" t="s">
        <v>1030</v>
      </c>
      <c r="D277" t="s">
        <v>27</v>
      </c>
      <c r="E277" t="s">
        <v>58</v>
      </c>
      <c r="F277" t="s">
        <v>22</v>
      </c>
      <c r="G277">
        <v>2016</v>
      </c>
      <c r="H277">
        <v>2004</v>
      </c>
      <c r="I277">
        <v>4</v>
      </c>
      <c r="J277">
        <v>2</v>
      </c>
      <c r="K277">
        <v>2</v>
      </c>
      <c r="L277">
        <v>0</v>
      </c>
      <c r="M277" s="5">
        <v>44844</v>
      </c>
      <c r="N277" s="1">
        <v>44867</v>
      </c>
      <c r="O277" s="1"/>
      <c r="P277" s="3">
        <f t="shared" si="64"/>
        <v>23</v>
      </c>
      <c r="Q277" s="3">
        <v>136</v>
      </c>
      <c r="R277">
        <v>96</v>
      </c>
      <c r="S277" s="8">
        <v>339400</v>
      </c>
      <c r="T277" s="4">
        <f t="shared" si="65"/>
        <v>16970</v>
      </c>
      <c r="U277" s="7">
        <v>385000</v>
      </c>
      <c r="V277" s="7">
        <v>346000</v>
      </c>
      <c r="W277" s="7"/>
      <c r="AA277" s="7">
        <f t="shared" si="63"/>
        <v>6600</v>
      </c>
      <c r="AB277" s="7">
        <v>455</v>
      </c>
      <c r="AC277" t="s">
        <v>23</v>
      </c>
      <c r="AD277" s="4">
        <v>1.2465753424657535</v>
      </c>
      <c r="AE277" s="4">
        <v>119.67123287671234</v>
      </c>
      <c r="AG277" s="4">
        <v>3111.9</v>
      </c>
      <c r="AH277" s="9">
        <f t="shared" si="66"/>
        <v>8.525753424657534</v>
      </c>
      <c r="AI277" s="9">
        <v>1159.5024657534245</v>
      </c>
      <c r="AJ277" s="6"/>
      <c r="AK277" s="9"/>
      <c r="AL277" s="9">
        <f t="shared" si="67"/>
        <v>300.09876008</v>
      </c>
      <c r="AN277" s="2">
        <v>0.025</v>
      </c>
      <c r="AO277" s="4">
        <f t="shared" si="68"/>
        <v>0</v>
      </c>
      <c r="AP277" s="4"/>
      <c r="AQ277" s="4"/>
      <c r="AR277" t="s">
        <v>282</v>
      </c>
    </row>
    <row r="278" spans="1:44" ht="15">
      <c r="A278">
        <v>1183873</v>
      </c>
      <c r="B278" t="s">
        <v>21</v>
      </c>
      <c r="C278" t="s">
        <v>1192</v>
      </c>
      <c r="D278" t="s">
        <v>27</v>
      </c>
      <c r="E278" t="s">
        <v>58</v>
      </c>
      <c r="F278" t="s">
        <v>22</v>
      </c>
      <c r="G278">
        <v>2070</v>
      </c>
      <c r="H278">
        <v>2004</v>
      </c>
      <c r="I278">
        <v>4</v>
      </c>
      <c r="J278">
        <v>2</v>
      </c>
      <c r="K278">
        <v>2</v>
      </c>
      <c r="L278">
        <v>0</v>
      </c>
      <c r="M278" s="5">
        <v>44760</v>
      </c>
      <c r="N278" s="1">
        <v>44771</v>
      </c>
      <c r="O278" s="1"/>
      <c r="P278" s="3">
        <f t="shared" si="64"/>
        <v>11</v>
      </c>
      <c r="Q278" s="3">
        <v>220</v>
      </c>
      <c r="R278">
        <v>198</v>
      </c>
      <c r="S278" s="8">
        <v>330800</v>
      </c>
      <c r="T278" s="4">
        <f t="shared" si="65"/>
        <v>16540</v>
      </c>
      <c r="U278" s="7">
        <v>401000</v>
      </c>
      <c r="V278" s="7">
        <v>335000</v>
      </c>
      <c r="W278" s="7"/>
      <c r="AA278" s="7">
        <f t="shared" si="63"/>
        <v>4200</v>
      </c>
      <c r="AB278" s="7">
        <v>455</v>
      </c>
      <c r="AC278" t="s">
        <v>23</v>
      </c>
      <c r="AD278" s="4">
        <v>1.2465753424657535</v>
      </c>
      <c r="AE278" s="4">
        <v>246.8219178082192</v>
      </c>
      <c r="AG278" s="9">
        <v>2780.02</v>
      </c>
      <c r="AH278" s="9">
        <f t="shared" si="66"/>
        <v>7.616493150684931</v>
      </c>
      <c r="AI278" s="9">
        <v>1675.6284931506848</v>
      </c>
      <c r="AJ278" s="6"/>
      <c r="AK278" s="9"/>
      <c r="AL278" s="9">
        <f t="shared" si="67"/>
        <v>485.4538766</v>
      </c>
      <c r="AN278" s="2">
        <v>0.025</v>
      </c>
      <c r="AO278" s="4">
        <f t="shared" si="68"/>
        <v>0</v>
      </c>
      <c r="AP278" s="4"/>
      <c r="AQ278" s="4"/>
      <c r="AR278" t="s">
        <v>595</v>
      </c>
    </row>
    <row r="279" spans="1:44" ht="15">
      <c r="A279">
        <v>1171897</v>
      </c>
      <c r="B279" t="s">
        <v>21</v>
      </c>
      <c r="C279" t="s">
        <v>1193</v>
      </c>
      <c r="D279" t="s">
        <v>27</v>
      </c>
      <c r="E279" t="s">
        <v>58</v>
      </c>
      <c r="F279" t="s">
        <v>22</v>
      </c>
      <c r="G279">
        <v>1590</v>
      </c>
      <c r="H279">
        <v>2005</v>
      </c>
      <c r="I279">
        <v>3</v>
      </c>
      <c r="J279">
        <v>2</v>
      </c>
      <c r="K279">
        <v>2</v>
      </c>
      <c r="L279">
        <v>0</v>
      </c>
      <c r="M279" s="5">
        <v>44658</v>
      </c>
      <c r="N279" s="1">
        <v>44708</v>
      </c>
      <c r="O279" s="1"/>
      <c r="P279" s="3">
        <f t="shared" si="64"/>
        <v>50</v>
      </c>
      <c r="Q279" s="3">
        <v>322</v>
      </c>
      <c r="R279">
        <v>225</v>
      </c>
      <c r="S279" s="7">
        <v>328000</v>
      </c>
      <c r="T279" s="4">
        <f t="shared" si="65"/>
        <v>16400</v>
      </c>
      <c r="U279" s="7">
        <v>393000</v>
      </c>
      <c r="V279" s="7">
        <v>332000</v>
      </c>
      <c r="W279" s="7"/>
      <c r="AA279" s="7">
        <f t="shared" si="63"/>
        <v>4000</v>
      </c>
      <c r="AB279" s="7">
        <v>455</v>
      </c>
      <c r="AC279" t="s">
        <v>23</v>
      </c>
      <c r="AD279" s="4">
        <v>1.2465753424657535</v>
      </c>
      <c r="AE279" s="4">
        <v>280.47945205479454</v>
      </c>
      <c r="AG279" s="9">
        <v>3632.61</v>
      </c>
      <c r="AH279" s="9">
        <f t="shared" si="66"/>
        <v>9.952356164383563</v>
      </c>
      <c r="AI279" s="9">
        <v>3204.658684931507</v>
      </c>
      <c r="AJ279" s="6"/>
      <c r="AK279" s="9"/>
      <c r="AL279" s="9">
        <f t="shared" si="67"/>
        <v>710.52794666</v>
      </c>
      <c r="AN279" s="2">
        <v>0.0325</v>
      </c>
      <c r="AO279" s="4">
        <f t="shared" si="68"/>
        <v>0</v>
      </c>
      <c r="AP279" s="4"/>
      <c r="AQ279" s="4"/>
      <c r="AR279" t="s">
        <v>59</v>
      </c>
    </row>
    <row r="280" spans="1:44" ht="15">
      <c r="A280">
        <v>1200865</v>
      </c>
      <c r="B280" t="s">
        <v>21</v>
      </c>
      <c r="C280" t="s">
        <v>1195</v>
      </c>
      <c r="D280" t="s">
        <v>159</v>
      </c>
      <c r="E280" t="s">
        <v>272</v>
      </c>
      <c r="F280" t="s">
        <v>22</v>
      </c>
      <c r="G280">
        <v>2275</v>
      </c>
      <c r="H280">
        <v>2003</v>
      </c>
      <c r="I280">
        <v>4</v>
      </c>
      <c r="J280">
        <v>2</v>
      </c>
      <c r="K280">
        <v>2</v>
      </c>
      <c r="L280">
        <v>0</v>
      </c>
      <c r="M280" s="5">
        <v>44865</v>
      </c>
      <c r="N280" s="1">
        <v>44881</v>
      </c>
      <c r="O280" s="1"/>
      <c r="P280" s="3">
        <f t="shared" si="64"/>
        <v>16</v>
      </c>
      <c r="Q280" s="3">
        <v>115</v>
      </c>
      <c r="R280">
        <v>91</v>
      </c>
      <c r="S280" s="8">
        <v>415100</v>
      </c>
      <c r="T280" s="4">
        <f t="shared" si="65"/>
        <v>20755</v>
      </c>
      <c r="U280" s="7">
        <v>505000</v>
      </c>
      <c r="V280" s="7">
        <v>445000</v>
      </c>
      <c r="W280" s="7"/>
      <c r="AA280" s="7">
        <f t="shared" si="63"/>
        <v>29900</v>
      </c>
      <c r="AB280" s="7">
        <v>475</v>
      </c>
      <c r="AC280" t="s">
        <v>23</v>
      </c>
      <c r="AD280" s="4">
        <v>1.3013698630136987</v>
      </c>
      <c r="AE280" s="4">
        <v>118.42465753424658</v>
      </c>
      <c r="AG280" s="9">
        <v>2158.37</v>
      </c>
      <c r="AH280" s="9">
        <f t="shared" si="66"/>
        <v>5.913342465753424</v>
      </c>
      <c r="AI280" s="9">
        <v>680.0343835616438</v>
      </c>
      <c r="AJ280" s="6"/>
      <c r="AK280" s="9"/>
      <c r="AL280" s="9">
        <f t="shared" si="67"/>
        <v>253.75998095</v>
      </c>
      <c r="AN280" s="2">
        <v>0.025</v>
      </c>
      <c r="AO280" s="4">
        <f t="shared" si="68"/>
        <v>0</v>
      </c>
      <c r="AP280" s="4"/>
      <c r="AQ280" s="4"/>
      <c r="AR280" t="s">
        <v>273</v>
      </c>
    </row>
    <row r="281" spans="1:44" ht="15">
      <c r="A281">
        <v>1168002</v>
      </c>
      <c r="B281" t="s">
        <v>21</v>
      </c>
      <c r="C281" t="s">
        <v>973</v>
      </c>
      <c r="D281" t="s">
        <v>159</v>
      </c>
      <c r="E281" t="s">
        <v>298</v>
      </c>
      <c r="F281" t="s">
        <v>22</v>
      </c>
      <c r="G281">
        <v>1716</v>
      </c>
      <c r="H281">
        <v>2016</v>
      </c>
      <c r="I281">
        <v>3</v>
      </c>
      <c r="J281">
        <v>2</v>
      </c>
      <c r="K281">
        <v>2</v>
      </c>
      <c r="L281">
        <v>0</v>
      </c>
      <c r="M281" s="5">
        <v>44679</v>
      </c>
      <c r="N281" s="1">
        <v>44690</v>
      </c>
      <c r="O281" s="1"/>
      <c r="P281" s="3">
        <f t="shared" si="64"/>
        <v>11</v>
      </c>
      <c r="Q281" s="3">
        <v>301</v>
      </c>
      <c r="R281">
        <v>241</v>
      </c>
      <c r="S281" s="7">
        <v>383800</v>
      </c>
      <c r="T281" s="4">
        <f t="shared" si="65"/>
        <v>19190</v>
      </c>
      <c r="U281" s="7">
        <v>466000</v>
      </c>
      <c r="V281" s="7">
        <v>385000</v>
      </c>
      <c r="W281" s="7"/>
      <c r="AA281" s="7">
        <f t="shared" si="63"/>
        <v>1200</v>
      </c>
      <c r="AB281" s="7">
        <v>484</v>
      </c>
      <c r="AC281" t="s">
        <v>23</v>
      </c>
      <c r="AD281" s="4">
        <v>1.326027397260274</v>
      </c>
      <c r="AE281" s="4">
        <v>319.57260273972605</v>
      </c>
      <c r="AG281" s="9">
        <v>2318.93</v>
      </c>
      <c r="AH281" s="9">
        <f t="shared" si="66"/>
        <v>6.353232876712329</v>
      </c>
      <c r="AI281" s="9">
        <v>1912.323095890411</v>
      </c>
      <c r="AJ281" s="6"/>
      <c r="AK281" s="9"/>
      <c r="AL281" s="9">
        <f t="shared" si="67"/>
        <v>664.18916753</v>
      </c>
      <c r="AN281" s="2">
        <v>0.0325</v>
      </c>
      <c r="AO281" s="4">
        <f t="shared" si="68"/>
        <v>0</v>
      </c>
      <c r="AP281" s="4"/>
      <c r="AQ281" s="4"/>
      <c r="AR281" t="s">
        <v>299</v>
      </c>
    </row>
    <row r="282" spans="1:44" ht="15">
      <c r="A282">
        <v>1204391</v>
      </c>
      <c r="B282" t="s">
        <v>21</v>
      </c>
      <c r="C282" t="s">
        <v>1031</v>
      </c>
      <c r="D282" t="s">
        <v>27</v>
      </c>
      <c r="E282" t="s">
        <v>193</v>
      </c>
      <c r="F282" t="s">
        <v>22</v>
      </c>
      <c r="G282">
        <v>2290</v>
      </c>
      <c r="H282">
        <v>2019</v>
      </c>
      <c r="I282">
        <v>3</v>
      </c>
      <c r="J282">
        <v>3</v>
      </c>
      <c r="K282">
        <v>3</v>
      </c>
      <c r="L282">
        <v>0</v>
      </c>
      <c r="M282" s="5">
        <v>44894</v>
      </c>
      <c r="N282" s="1">
        <v>44908</v>
      </c>
      <c r="O282" s="1"/>
      <c r="P282" s="3">
        <f t="shared" si="64"/>
        <v>14</v>
      </c>
      <c r="Q282" s="3">
        <v>86</v>
      </c>
      <c r="R282">
        <v>68</v>
      </c>
      <c r="S282" s="8">
        <v>354100</v>
      </c>
      <c r="T282" s="4">
        <f t="shared" si="65"/>
        <v>17705</v>
      </c>
      <c r="U282" s="7">
        <v>380000</v>
      </c>
      <c r="V282" s="7">
        <v>354000</v>
      </c>
      <c r="W282" s="7"/>
      <c r="AA282" s="7">
        <f t="shared" si="63"/>
        <v>-100</v>
      </c>
      <c r="AB282" s="7">
        <v>495</v>
      </c>
      <c r="AC282" t="s">
        <v>23</v>
      </c>
      <c r="AD282" s="4">
        <v>1.356164383561644</v>
      </c>
      <c r="AE282" s="4">
        <v>92.21917808219179</v>
      </c>
      <c r="AG282" s="9">
        <v>3326.64</v>
      </c>
      <c r="AH282" s="9">
        <f t="shared" si="66"/>
        <v>9.114082191780822</v>
      </c>
      <c r="AI282" s="9">
        <v>783.8110684931507</v>
      </c>
      <c r="AJ282" s="6"/>
      <c r="AK282" s="9"/>
      <c r="AL282" s="9">
        <f t="shared" si="67"/>
        <v>189.76833358</v>
      </c>
      <c r="AN282" s="2">
        <v>0.025</v>
      </c>
      <c r="AO282" s="4">
        <f t="shared" si="68"/>
        <v>0</v>
      </c>
      <c r="AP282" s="4"/>
      <c r="AQ282" s="4"/>
      <c r="AR282" t="s">
        <v>401</v>
      </c>
    </row>
    <row r="283" spans="1:44" ht="15">
      <c r="A283">
        <v>1180572</v>
      </c>
      <c r="B283" t="s">
        <v>21</v>
      </c>
      <c r="C283" t="s">
        <v>1277</v>
      </c>
      <c r="D283" t="s">
        <v>27</v>
      </c>
      <c r="E283" t="s">
        <v>193</v>
      </c>
      <c r="F283" t="s">
        <v>22</v>
      </c>
      <c r="G283">
        <v>2033</v>
      </c>
      <c r="H283">
        <v>2021</v>
      </c>
      <c r="I283">
        <v>3</v>
      </c>
      <c r="J283">
        <v>2</v>
      </c>
      <c r="K283">
        <v>2</v>
      </c>
      <c r="L283">
        <v>0</v>
      </c>
      <c r="M283" s="5">
        <v>44740</v>
      </c>
      <c r="N283" s="1">
        <v>44754</v>
      </c>
      <c r="O283" s="1"/>
      <c r="P283" s="3">
        <f t="shared" si="64"/>
        <v>14</v>
      </c>
      <c r="Q283" s="3">
        <v>240</v>
      </c>
      <c r="R283">
        <v>199</v>
      </c>
      <c r="S283" s="8">
        <v>358800</v>
      </c>
      <c r="T283" s="4">
        <f t="shared" si="65"/>
        <v>17940</v>
      </c>
      <c r="U283" s="7">
        <v>430000</v>
      </c>
      <c r="V283" s="7">
        <v>354000</v>
      </c>
      <c r="W283" s="7"/>
      <c r="AA283" s="7">
        <f t="shared" si="63"/>
        <v>-4800</v>
      </c>
      <c r="AB283" s="7">
        <v>495</v>
      </c>
      <c r="AC283" t="s">
        <v>23</v>
      </c>
      <c r="AD283" s="4">
        <v>1.356164383561644</v>
      </c>
      <c r="AE283" s="4">
        <v>269.87671232876716</v>
      </c>
      <c r="AG283" s="9">
        <v>4337.38</v>
      </c>
      <c r="AH283" s="9">
        <f t="shared" si="66"/>
        <v>11.883232876712329</v>
      </c>
      <c r="AI283" s="9">
        <v>2851.975890410959</v>
      </c>
      <c r="AJ283" s="6"/>
      <c r="AK283" s="9"/>
      <c r="AL283" s="9">
        <f t="shared" si="67"/>
        <v>529.5860472</v>
      </c>
      <c r="AN283" s="2">
        <v>0.025</v>
      </c>
      <c r="AO283" s="4">
        <f t="shared" si="68"/>
        <v>0</v>
      </c>
      <c r="AP283" s="4"/>
      <c r="AQ283" s="4"/>
      <c r="AR283" t="s">
        <v>194</v>
      </c>
    </row>
    <row r="284" spans="1:44" ht="15">
      <c r="A284">
        <v>1187073</v>
      </c>
      <c r="B284" t="s">
        <v>21</v>
      </c>
      <c r="C284" t="s">
        <v>1257</v>
      </c>
      <c r="D284" t="s">
        <v>24</v>
      </c>
      <c r="E284" t="s">
        <v>152</v>
      </c>
      <c r="F284" t="s">
        <v>22</v>
      </c>
      <c r="G284">
        <v>2213</v>
      </c>
      <c r="H284">
        <v>2021</v>
      </c>
      <c r="I284">
        <v>4</v>
      </c>
      <c r="J284">
        <v>3</v>
      </c>
      <c r="K284">
        <v>2</v>
      </c>
      <c r="L284">
        <v>1</v>
      </c>
      <c r="M284" s="5">
        <v>44769</v>
      </c>
      <c r="N284" s="1">
        <v>44790</v>
      </c>
      <c r="O284" s="1"/>
      <c r="P284" s="3">
        <f t="shared" si="64"/>
        <v>21</v>
      </c>
      <c r="Q284" s="3">
        <v>211</v>
      </c>
      <c r="R284">
        <v>144</v>
      </c>
      <c r="S284" s="8">
        <v>366600</v>
      </c>
      <c r="T284" s="4">
        <f t="shared" si="65"/>
        <v>18330</v>
      </c>
      <c r="U284" s="7">
        <v>421000</v>
      </c>
      <c r="V284" s="7">
        <v>362000</v>
      </c>
      <c r="W284" s="7"/>
      <c r="AA284" s="7">
        <f t="shared" si="63"/>
        <v>-4600</v>
      </c>
      <c r="AB284" s="7">
        <v>530</v>
      </c>
      <c r="AC284" t="s">
        <v>23</v>
      </c>
      <c r="AD284" s="4">
        <v>1.452054794520548</v>
      </c>
      <c r="AE284" s="4">
        <v>209.0958904109589</v>
      </c>
      <c r="AG284" s="9">
        <v>4183.78</v>
      </c>
      <c r="AH284" s="9">
        <f t="shared" si="66"/>
        <v>11.462410958904108</v>
      </c>
      <c r="AI284" s="9">
        <v>2418.5687123287667</v>
      </c>
      <c r="AJ284" s="6"/>
      <c r="AK284" s="9"/>
      <c r="AL284" s="9">
        <f t="shared" si="67"/>
        <v>465.59439983</v>
      </c>
      <c r="AN284" s="2">
        <v>0.025</v>
      </c>
      <c r="AO284" s="4">
        <f t="shared" si="68"/>
        <v>0</v>
      </c>
      <c r="AP284" s="4"/>
      <c r="AQ284" s="4"/>
      <c r="AR284" t="s">
        <v>153</v>
      </c>
    </row>
    <row r="285" spans="1:44" ht="15">
      <c r="A285">
        <v>1208096</v>
      </c>
      <c r="B285" t="s">
        <v>21</v>
      </c>
      <c r="C285" t="s">
        <v>1258</v>
      </c>
      <c r="D285" t="s">
        <v>27</v>
      </c>
      <c r="E285" t="s">
        <v>91</v>
      </c>
      <c r="F285" t="s">
        <v>32</v>
      </c>
      <c r="G285">
        <v>1600</v>
      </c>
      <c r="H285">
        <v>2006</v>
      </c>
      <c r="I285">
        <v>3</v>
      </c>
      <c r="J285">
        <v>3</v>
      </c>
      <c r="K285">
        <v>2</v>
      </c>
      <c r="L285">
        <v>1</v>
      </c>
      <c r="M285" s="5">
        <v>44925</v>
      </c>
      <c r="N285" s="1">
        <v>44940</v>
      </c>
      <c r="O285" s="1"/>
      <c r="P285" s="3">
        <f t="shared" si="64"/>
        <v>15</v>
      </c>
      <c r="Q285" s="3">
        <v>55</v>
      </c>
      <c r="R285">
        <v>38</v>
      </c>
      <c r="S285" s="8">
        <v>223100</v>
      </c>
      <c r="T285" s="4">
        <f t="shared" si="65"/>
        <v>11155</v>
      </c>
      <c r="U285" s="7">
        <v>275000</v>
      </c>
      <c r="V285" s="7">
        <v>267000</v>
      </c>
      <c r="W285" s="7"/>
      <c r="AA285" s="7">
        <f t="shared" si="63"/>
        <v>43900</v>
      </c>
      <c r="AB285" s="7">
        <v>550</v>
      </c>
      <c r="AC285" t="s">
        <v>23</v>
      </c>
      <c r="AD285" s="4">
        <v>1.5068493150684932</v>
      </c>
      <c r="AE285" s="4">
        <v>57.26027397260274</v>
      </c>
      <c r="AG285" s="9">
        <v>2776.03</v>
      </c>
      <c r="AH285" s="9">
        <f t="shared" si="66"/>
        <v>7.605561643835617</v>
      </c>
      <c r="AI285" s="9">
        <v>418.3058904109589</v>
      </c>
      <c r="AJ285" s="6"/>
      <c r="AK285" s="9"/>
      <c r="AL285" s="9">
        <f t="shared" si="67"/>
        <v>121.36346915</v>
      </c>
      <c r="AN285" s="2">
        <v>0.025</v>
      </c>
      <c r="AO285" s="4">
        <f t="shared" si="68"/>
        <v>0</v>
      </c>
      <c r="AP285" s="4"/>
      <c r="AQ285" s="4"/>
      <c r="AR285" t="s">
        <v>92</v>
      </c>
    </row>
    <row r="286" spans="1:44" ht="15">
      <c r="A286">
        <v>1181751</v>
      </c>
      <c r="B286" t="s">
        <v>21</v>
      </c>
      <c r="C286" t="s">
        <v>931</v>
      </c>
      <c r="D286" t="s">
        <v>129</v>
      </c>
      <c r="E286" t="s">
        <v>550</v>
      </c>
      <c r="F286" t="s">
        <v>22</v>
      </c>
      <c r="G286">
        <v>1448</v>
      </c>
      <c r="H286">
        <v>2010</v>
      </c>
      <c r="I286">
        <v>3</v>
      </c>
      <c r="J286">
        <v>2</v>
      </c>
      <c r="K286">
        <v>2</v>
      </c>
      <c r="L286">
        <v>0</v>
      </c>
      <c r="M286" s="5">
        <v>44734</v>
      </c>
      <c r="N286" s="1">
        <v>44761</v>
      </c>
      <c r="O286" s="1"/>
      <c r="P286" s="3">
        <f t="shared" si="64"/>
        <v>27</v>
      </c>
      <c r="Q286" s="3">
        <v>246</v>
      </c>
      <c r="R286">
        <v>197</v>
      </c>
      <c r="S286" s="8">
        <v>380900</v>
      </c>
      <c r="T286" s="4">
        <f t="shared" si="65"/>
        <v>19045</v>
      </c>
      <c r="U286" s="7">
        <v>437000</v>
      </c>
      <c r="V286" s="7">
        <v>375000</v>
      </c>
      <c r="W286" s="7"/>
      <c r="AA286" s="7">
        <f t="shared" si="63"/>
        <v>-5900</v>
      </c>
      <c r="AB286" s="7">
        <v>580</v>
      </c>
      <c r="AC286" t="s">
        <v>23</v>
      </c>
      <c r="AD286" s="4">
        <v>1.5890410958904109</v>
      </c>
      <c r="AE286" s="4">
        <v>313.04109589041093</v>
      </c>
      <c r="AG286" s="9">
        <v>3058.89</v>
      </c>
      <c r="AH286" s="9">
        <f t="shared" si="66"/>
        <v>8.380520547945205</v>
      </c>
      <c r="AI286" s="9">
        <v>2061.6080547945203</v>
      </c>
      <c r="AJ286" s="6"/>
      <c r="AK286" s="9"/>
      <c r="AL286" s="9">
        <f t="shared" si="67"/>
        <v>542.82569838</v>
      </c>
      <c r="AN286" s="2">
        <v>0.025</v>
      </c>
      <c r="AO286" s="4">
        <f t="shared" si="68"/>
        <v>0</v>
      </c>
      <c r="AP286" s="4"/>
      <c r="AQ286" s="4"/>
      <c r="AR286" t="s">
        <v>551</v>
      </c>
    </row>
    <row r="287" spans="1:44" ht="15">
      <c r="A287">
        <v>1162691</v>
      </c>
      <c r="B287" t="s">
        <v>21</v>
      </c>
      <c r="C287" t="s">
        <v>1198</v>
      </c>
      <c r="D287" t="s">
        <v>172</v>
      </c>
      <c r="E287" t="s">
        <v>213</v>
      </c>
      <c r="F287" t="s">
        <v>22</v>
      </c>
      <c r="G287">
        <v>2280</v>
      </c>
      <c r="H287">
        <v>2007</v>
      </c>
      <c r="I287">
        <v>4</v>
      </c>
      <c r="J287">
        <v>3</v>
      </c>
      <c r="K287">
        <v>3</v>
      </c>
      <c r="L287">
        <v>0</v>
      </c>
      <c r="M287" s="5">
        <v>44637</v>
      </c>
      <c r="N287" s="1">
        <v>44660</v>
      </c>
      <c r="O287" s="1"/>
      <c r="P287" s="3">
        <f t="shared" si="64"/>
        <v>23</v>
      </c>
      <c r="Q287" s="3">
        <v>343</v>
      </c>
      <c r="R287">
        <v>283</v>
      </c>
      <c r="S287" s="7">
        <v>345500</v>
      </c>
      <c r="T287" s="4">
        <f t="shared" si="65"/>
        <v>17275</v>
      </c>
      <c r="U287" s="7">
        <v>427000</v>
      </c>
      <c r="V287" s="7">
        <v>323000</v>
      </c>
      <c r="W287" s="7"/>
      <c r="AA287" s="7">
        <f t="shared" si="63"/>
        <v>-22500</v>
      </c>
      <c r="AB287" s="7">
        <v>594</v>
      </c>
      <c r="AC287" t="s">
        <v>23</v>
      </c>
      <c r="AD287" s="4">
        <v>1.6273972602739726</v>
      </c>
      <c r="AE287" s="4">
        <v>460.55342465753426</v>
      </c>
      <c r="AG287" s="9">
        <v>2615.49</v>
      </c>
      <c r="AH287" s="9">
        <f t="shared" si="66"/>
        <v>7.16572602739726</v>
      </c>
      <c r="AI287" s="9">
        <v>2457.84402739726</v>
      </c>
      <c r="AJ287" s="6"/>
      <c r="AK287" s="9"/>
      <c r="AL287" s="9">
        <f t="shared" si="67"/>
        <v>756.86672579</v>
      </c>
      <c r="AN287" s="2">
        <v>0.0325</v>
      </c>
      <c r="AO287" s="4">
        <f t="shared" si="68"/>
        <v>0</v>
      </c>
      <c r="AP287" s="4"/>
      <c r="AQ287" s="4"/>
      <c r="AR287" t="s">
        <v>214</v>
      </c>
    </row>
    <row r="288" spans="1:44" ht="15">
      <c r="A288">
        <v>1183708</v>
      </c>
      <c r="B288" t="s">
        <v>21</v>
      </c>
      <c r="C288" t="s">
        <v>1032</v>
      </c>
      <c r="D288" t="s">
        <v>27</v>
      </c>
      <c r="E288" t="s">
        <v>406</v>
      </c>
      <c r="F288" t="s">
        <v>22</v>
      </c>
      <c r="G288">
        <v>2006</v>
      </c>
      <c r="H288">
        <v>2019</v>
      </c>
      <c r="I288">
        <v>4</v>
      </c>
      <c r="J288">
        <v>3</v>
      </c>
      <c r="K288">
        <v>3</v>
      </c>
      <c r="L288">
        <v>0</v>
      </c>
      <c r="M288" s="5">
        <v>44743</v>
      </c>
      <c r="N288" s="1">
        <v>44771</v>
      </c>
      <c r="O288" s="1"/>
      <c r="P288" s="3">
        <f t="shared" si="64"/>
        <v>28</v>
      </c>
      <c r="Q288" s="3">
        <v>237</v>
      </c>
      <c r="R288">
        <v>175</v>
      </c>
      <c r="S288" s="7">
        <v>411900</v>
      </c>
      <c r="T288" s="4">
        <f t="shared" si="65"/>
        <v>20595</v>
      </c>
      <c r="U288" s="7">
        <v>470000</v>
      </c>
      <c r="V288" s="7">
        <v>384000</v>
      </c>
      <c r="W288" s="7"/>
      <c r="AA288" s="7">
        <f t="shared" si="63"/>
        <v>-27900</v>
      </c>
      <c r="AB288" s="7">
        <v>600</v>
      </c>
      <c r="AC288" t="s">
        <v>23</v>
      </c>
      <c r="AD288" s="4">
        <v>1.643835616438356</v>
      </c>
      <c r="AE288" s="4">
        <v>287.67123287671234</v>
      </c>
      <c r="AG288" s="9">
        <v>3584.1</v>
      </c>
      <c r="AH288" s="9">
        <f t="shared" si="66"/>
        <v>9.819452054794521</v>
      </c>
      <c r="AI288" s="9">
        <v>2327.2101369863017</v>
      </c>
      <c r="AJ288" s="6"/>
      <c r="AK288" s="9"/>
      <c r="AL288" s="9">
        <f t="shared" si="67"/>
        <v>522.96622161</v>
      </c>
      <c r="AN288" s="2">
        <v>0.025</v>
      </c>
      <c r="AO288" s="4">
        <f t="shared" si="68"/>
        <v>0</v>
      </c>
      <c r="AP288" s="4"/>
      <c r="AQ288" s="4"/>
      <c r="AR288" t="s">
        <v>407</v>
      </c>
    </row>
    <row r="289" spans="1:44" ht="15">
      <c r="A289">
        <v>1210385</v>
      </c>
      <c r="B289" t="s">
        <v>21</v>
      </c>
      <c r="C289" t="s">
        <v>1200</v>
      </c>
      <c r="D289" t="s">
        <v>27</v>
      </c>
      <c r="E289" t="s">
        <v>83</v>
      </c>
      <c r="F289" t="s">
        <v>22</v>
      </c>
      <c r="G289">
        <v>1911</v>
      </c>
      <c r="H289">
        <v>2018</v>
      </c>
      <c r="I289">
        <v>4</v>
      </c>
      <c r="J289">
        <v>2</v>
      </c>
      <c r="K289">
        <v>2</v>
      </c>
      <c r="L289">
        <v>0</v>
      </c>
      <c r="M289" s="5">
        <v>44907</v>
      </c>
      <c r="N289" s="1">
        <v>44956</v>
      </c>
      <c r="O289" s="1"/>
      <c r="P289" s="3">
        <f t="shared" si="64"/>
        <v>49</v>
      </c>
      <c r="Q289" s="3">
        <v>73</v>
      </c>
      <c r="R289">
        <v>22</v>
      </c>
      <c r="S289" s="8">
        <v>289900</v>
      </c>
      <c r="T289" s="4">
        <f t="shared" si="65"/>
        <v>14495</v>
      </c>
      <c r="U289" s="7">
        <v>366000</v>
      </c>
      <c r="V289" s="7">
        <v>366000</v>
      </c>
      <c r="W289" s="7"/>
      <c r="AA289" s="7">
        <f t="shared" si="63"/>
        <v>76100</v>
      </c>
      <c r="AB289" s="7">
        <v>633</v>
      </c>
      <c r="AC289" t="s">
        <v>23</v>
      </c>
      <c r="AD289" s="4">
        <v>1.7342465753424658</v>
      </c>
      <c r="AE289" s="4">
        <v>38.153424657534245</v>
      </c>
      <c r="AG289" s="9">
        <v>3037.78</v>
      </c>
      <c r="AH289" s="9">
        <f t="shared" si="66"/>
        <v>8.32268493150685</v>
      </c>
      <c r="AI289" s="9">
        <v>607.556</v>
      </c>
      <c r="AJ289" s="6"/>
      <c r="AK289" s="9"/>
      <c r="AL289" s="9">
        <f t="shared" si="67"/>
        <v>161.08242269</v>
      </c>
      <c r="AN289" s="2">
        <v>0.03</v>
      </c>
      <c r="AO289" s="4">
        <f t="shared" si="68"/>
        <v>0</v>
      </c>
      <c r="AP289" s="4"/>
      <c r="AQ289" s="4"/>
      <c r="AR289" t="s">
        <v>84</v>
      </c>
    </row>
    <row r="290" spans="1:44" ht="15">
      <c r="A290">
        <v>1200010</v>
      </c>
      <c r="B290" t="s">
        <v>21</v>
      </c>
      <c r="C290" t="s">
        <v>1410</v>
      </c>
      <c r="D290" t="s">
        <v>27</v>
      </c>
      <c r="E290" t="s">
        <v>638</v>
      </c>
      <c r="F290" t="s">
        <v>22</v>
      </c>
      <c r="G290">
        <v>2240</v>
      </c>
      <c r="H290">
        <v>2018</v>
      </c>
      <c r="I290">
        <v>4</v>
      </c>
      <c r="J290">
        <v>2</v>
      </c>
      <c r="K290">
        <v>2</v>
      </c>
      <c r="L290">
        <v>0</v>
      </c>
      <c r="M290" s="5">
        <v>44861</v>
      </c>
      <c r="N290" s="1">
        <v>44872</v>
      </c>
      <c r="O290" s="1"/>
      <c r="P290" s="3">
        <f t="shared" si="64"/>
        <v>11</v>
      </c>
      <c r="Q290" s="3">
        <v>119</v>
      </c>
      <c r="R290">
        <v>106</v>
      </c>
      <c r="S290" s="8">
        <v>392400</v>
      </c>
      <c r="T290" s="4">
        <f t="shared" si="65"/>
        <v>19620</v>
      </c>
      <c r="U290" s="7">
        <v>420000</v>
      </c>
      <c r="V290" s="7">
        <v>390000</v>
      </c>
      <c r="W290" s="7"/>
      <c r="AA290" s="7">
        <f t="shared" si="63"/>
        <v>-2400</v>
      </c>
      <c r="AB290" s="7">
        <v>728</v>
      </c>
      <c r="AC290" t="s">
        <v>23</v>
      </c>
      <c r="AD290" s="4">
        <v>1.9945205479452055</v>
      </c>
      <c r="AE290" s="4">
        <v>211.4191780821918</v>
      </c>
      <c r="AG290" s="9">
        <v>3459.89</v>
      </c>
      <c r="AH290" s="9">
        <f t="shared" si="66"/>
        <v>9.479150684931506</v>
      </c>
      <c r="AI290" s="9">
        <v>1128.0189315068492</v>
      </c>
      <c r="AJ290" s="6"/>
      <c r="AK290" s="9"/>
      <c r="AL290" s="9">
        <f t="shared" si="67"/>
        <v>262.58641507</v>
      </c>
      <c r="AN290" s="2">
        <v>0.025</v>
      </c>
      <c r="AO290" s="4">
        <f t="shared" si="68"/>
        <v>0</v>
      </c>
      <c r="AP290" s="4"/>
      <c r="AQ290" s="4"/>
      <c r="AR290" t="s">
        <v>639</v>
      </c>
    </row>
    <row r="291" spans="1:44" ht="15">
      <c r="A291">
        <v>1148961</v>
      </c>
      <c r="B291" t="s">
        <v>21</v>
      </c>
      <c r="C291" t="s">
        <v>1386</v>
      </c>
      <c r="D291" t="s">
        <v>27</v>
      </c>
      <c r="E291" t="s">
        <v>67</v>
      </c>
      <c r="F291" t="s">
        <v>22</v>
      </c>
      <c r="G291">
        <v>2747</v>
      </c>
      <c r="H291">
        <v>2007</v>
      </c>
      <c r="I291">
        <v>5</v>
      </c>
      <c r="J291">
        <v>3</v>
      </c>
      <c r="K291">
        <v>3</v>
      </c>
      <c r="L291">
        <v>0</v>
      </c>
      <c r="M291" s="5">
        <v>44539</v>
      </c>
      <c r="N291" s="1">
        <v>44573</v>
      </c>
      <c r="O291" s="1"/>
      <c r="P291" s="3">
        <f t="shared" si="64"/>
        <v>34</v>
      </c>
      <c r="Q291" s="3">
        <v>441</v>
      </c>
      <c r="R291">
        <v>396</v>
      </c>
      <c r="S291" s="7">
        <v>373100</v>
      </c>
      <c r="T291" s="4">
        <f t="shared" si="65"/>
        <v>18655</v>
      </c>
      <c r="U291" s="7">
        <v>407000</v>
      </c>
      <c r="V291" s="7">
        <v>383000</v>
      </c>
      <c r="W291" s="7"/>
      <c r="AA291" s="7">
        <f t="shared" si="63"/>
        <v>9900</v>
      </c>
      <c r="AB291" s="7">
        <v>750</v>
      </c>
      <c r="AC291" t="s">
        <v>23</v>
      </c>
      <c r="AD291" s="4">
        <v>2.0547945205479454</v>
      </c>
      <c r="AE291" s="4">
        <v>813.6986301369864</v>
      </c>
      <c r="AG291" s="9">
        <v>5665.63</v>
      </c>
      <c r="AH291" s="9">
        <f t="shared" si="66"/>
        <v>15.52227397260274</v>
      </c>
      <c r="AI291" s="9">
        <v>6845.322821917808</v>
      </c>
      <c r="AJ291" s="6"/>
      <c r="AK291" s="9"/>
      <c r="AL291" s="9">
        <f t="shared" si="67"/>
        <v>973.11436173</v>
      </c>
      <c r="AN291" s="2">
        <v>0.035</v>
      </c>
      <c r="AO291" s="4">
        <f t="shared" si="68"/>
        <v>0</v>
      </c>
      <c r="AP291" s="4"/>
      <c r="AQ291" s="4"/>
      <c r="AR291" t="s">
        <v>68</v>
      </c>
    </row>
    <row r="292" spans="1:44" ht="15">
      <c r="A292">
        <v>1176422</v>
      </c>
      <c r="B292" t="s">
        <v>21</v>
      </c>
      <c r="C292" t="s">
        <v>1202</v>
      </c>
      <c r="D292" t="s">
        <v>27</v>
      </c>
      <c r="E292" t="s">
        <v>418</v>
      </c>
      <c r="F292" t="s">
        <v>22</v>
      </c>
      <c r="G292">
        <v>2886</v>
      </c>
      <c r="H292">
        <v>2006</v>
      </c>
      <c r="I292">
        <v>4</v>
      </c>
      <c r="J292">
        <v>3</v>
      </c>
      <c r="K292">
        <v>2</v>
      </c>
      <c r="L292">
        <v>1</v>
      </c>
      <c r="M292" s="5">
        <v>44699</v>
      </c>
      <c r="N292" s="1">
        <v>44732</v>
      </c>
      <c r="O292" s="1"/>
      <c r="P292" s="3">
        <f t="shared" si="64"/>
        <v>33</v>
      </c>
      <c r="Q292" s="3">
        <v>281</v>
      </c>
      <c r="R292">
        <v>193</v>
      </c>
      <c r="S292" s="8">
        <v>430800</v>
      </c>
      <c r="T292" s="4">
        <f t="shared" si="65"/>
        <v>21540</v>
      </c>
      <c r="U292" s="7">
        <v>471000</v>
      </c>
      <c r="V292" s="7">
        <v>405000</v>
      </c>
      <c r="W292" s="7"/>
      <c r="AA292" s="7">
        <f t="shared" si="63"/>
        <v>-25800</v>
      </c>
      <c r="AB292" s="7">
        <v>1071</v>
      </c>
      <c r="AC292" t="s">
        <v>23</v>
      </c>
      <c r="AD292" s="4">
        <v>2.9342465753424656</v>
      </c>
      <c r="AE292" s="4">
        <v>566.3095890410958</v>
      </c>
      <c r="AG292" s="4">
        <v>2857.26</v>
      </c>
      <c r="AH292" s="9">
        <f t="shared" si="66"/>
        <v>7.828109589041096</v>
      </c>
      <c r="AI292" s="9">
        <v>2199.6987945205483</v>
      </c>
      <c r="AJ292" s="6"/>
      <c r="AK292" s="9"/>
      <c r="AL292" s="9">
        <f t="shared" si="67"/>
        <v>620.05699693</v>
      </c>
      <c r="AN292" s="2">
        <v>0.0325</v>
      </c>
      <c r="AO292" s="4">
        <f t="shared" si="68"/>
        <v>0</v>
      </c>
      <c r="AP292" s="4"/>
      <c r="AQ292" s="4"/>
      <c r="AR292" t="s">
        <v>419</v>
      </c>
    </row>
    <row r="293" spans="1:44" ht="15">
      <c r="A293">
        <v>1191904</v>
      </c>
      <c r="B293" t="s">
        <v>21</v>
      </c>
      <c r="C293" t="s">
        <v>1387</v>
      </c>
      <c r="D293" t="s">
        <v>159</v>
      </c>
      <c r="E293" t="s">
        <v>378</v>
      </c>
      <c r="F293" t="s">
        <v>22</v>
      </c>
      <c r="G293">
        <v>2033</v>
      </c>
      <c r="H293">
        <v>2020</v>
      </c>
      <c r="I293">
        <v>3</v>
      </c>
      <c r="J293">
        <v>3</v>
      </c>
      <c r="K293">
        <v>3</v>
      </c>
      <c r="L293">
        <v>0</v>
      </c>
      <c r="M293" s="5">
        <v>44813</v>
      </c>
      <c r="N293" s="1">
        <v>44819</v>
      </c>
      <c r="O293" s="1"/>
      <c r="P293" s="3">
        <f t="shared" si="64"/>
        <v>6</v>
      </c>
      <c r="Q293" s="3">
        <v>167</v>
      </c>
      <c r="R293">
        <v>134</v>
      </c>
      <c r="S293" s="8">
        <v>412200</v>
      </c>
      <c r="T293" s="4">
        <f t="shared" si="65"/>
        <v>20610</v>
      </c>
      <c r="U293" s="7">
        <v>475000</v>
      </c>
      <c r="V293" s="7">
        <v>417000</v>
      </c>
      <c r="W293" s="7"/>
      <c r="AA293" s="7">
        <f t="shared" si="63"/>
        <v>4800</v>
      </c>
      <c r="AB293" s="7">
        <v>2139</v>
      </c>
      <c r="AC293" t="s">
        <v>23</v>
      </c>
      <c r="AD293" s="4">
        <v>5.86027397260274</v>
      </c>
      <c r="AE293" s="4">
        <v>785.2767123287672</v>
      </c>
      <c r="AG293" s="9">
        <v>3543.83</v>
      </c>
      <c r="AH293" s="9">
        <f t="shared" si="66"/>
        <v>9.709123287671233</v>
      </c>
      <c r="AI293" s="9">
        <v>1621.4235890410957</v>
      </c>
      <c r="AJ293" s="6"/>
      <c r="AK293" s="9"/>
      <c r="AL293" s="9">
        <f t="shared" si="67"/>
        <v>368.50362451</v>
      </c>
      <c r="AN293" s="2">
        <v>0.025</v>
      </c>
      <c r="AO293" s="4">
        <f t="shared" si="68"/>
        <v>0</v>
      </c>
      <c r="AP293" s="4"/>
      <c r="AQ293" s="4"/>
      <c r="AR293" t="s">
        <v>379</v>
      </c>
    </row>
    <row r="294" spans="1:44" ht="15">
      <c r="A294">
        <v>1184424</v>
      </c>
      <c r="B294" t="s">
        <v>21</v>
      </c>
      <c r="C294" t="s">
        <v>1203</v>
      </c>
      <c r="D294" t="s">
        <v>24</v>
      </c>
      <c r="E294" t="s">
        <v>244</v>
      </c>
      <c r="F294" t="s">
        <v>32</v>
      </c>
      <c r="G294">
        <v>1817</v>
      </c>
      <c r="H294">
        <v>2005</v>
      </c>
      <c r="I294">
        <v>3</v>
      </c>
      <c r="J294">
        <v>3</v>
      </c>
      <c r="K294">
        <v>2</v>
      </c>
      <c r="L294">
        <v>1</v>
      </c>
      <c r="M294" s="5">
        <v>44757</v>
      </c>
      <c r="N294" s="1">
        <v>44775</v>
      </c>
      <c r="O294" s="1"/>
      <c r="P294" s="3">
        <f t="shared" si="64"/>
        <v>18</v>
      </c>
      <c r="Q294" s="3">
        <v>223</v>
      </c>
      <c r="R294">
        <v>194</v>
      </c>
      <c r="S294" s="8">
        <v>262200</v>
      </c>
      <c r="T294" s="4">
        <f t="shared" si="65"/>
        <v>13110</v>
      </c>
      <c r="U294" s="7">
        <v>335000</v>
      </c>
      <c r="V294" s="7">
        <v>284000</v>
      </c>
      <c r="W294" s="7"/>
      <c r="AA294" s="7">
        <f t="shared" si="63"/>
        <v>21800</v>
      </c>
      <c r="AB294" s="7">
        <v>2221</v>
      </c>
      <c r="AC294" t="s">
        <v>23</v>
      </c>
      <c r="AD294" s="4">
        <v>6.0849315068493155</v>
      </c>
      <c r="AE294" s="4">
        <v>1180.4767123287672</v>
      </c>
      <c r="AG294" s="9">
        <v>2880.42</v>
      </c>
      <c r="AH294" s="9">
        <f t="shared" si="66"/>
        <v>7.891561643835616</v>
      </c>
      <c r="AI294" s="9">
        <v>1759.8182465753423</v>
      </c>
      <c r="AJ294" s="6"/>
      <c r="AK294" s="9"/>
      <c r="AL294" s="9">
        <f t="shared" si="67"/>
        <v>492.07370219</v>
      </c>
      <c r="AN294" s="2">
        <v>0.025</v>
      </c>
      <c r="AO294" s="4">
        <f t="shared" si="68"/>
        <v>0</v>
      </c>
      <c r="AP294" s="4"/>
      <c r="AQ294" s="4"/>
      <c r="AR294" t="s">
        <v>598</v>
      </c>
    </row>
    <row r="295" spans="1:44" ht="15">
      <c r="A295">
        <v>1177411</v>
      </c>
      <c r="B295" t="s">
        <v>21</v>
      </c>
      <c r="C295" t="s">
        <v>1000</v>
      </c>
      <c r="D295" t="s">
        <v>27</v>
      </c>
      <c r="E295" t="s">
        <v>253</v>
      </c>
      <c r="F295" t="s">
        <v>22</v>
      </c>
      <c r="G295">
        <v>1027</v>
      </c>
      <c r="H295">
        <v>1992</v>
      </c>
      <c r="I295">
        <v>2</v>
      </c>
      <c r="J295">
        <v>2</v>
      </c>
      <c r="K295">
        <v>2</v>
      </c>
      <c r="L295">
        <v>0</v>
      </c>
      <c r="M295" s="5">
        <v>44720</v>
      </c>
      <c r="N295" s="1">
        <v>44736</v>
      </c>
      <c r="O295" s="1"/>
      <c r="P295" s="3">
        <f t="shared" si="64"/>
        <v>16</v>
      </c>
      <c r="Q295" s="3">
        <v>260</v>
      </c>
      <c r="R295">
        <v>180</v>
      </c>
      <c r="S295" s="8">
        <v>233600</v>
      </c>
      <c r="T295" s="4">
        <f t="shared" si="65"/>
        <v>11680</v>
      </c>
      <c r="U295" s="7">
        <v>290000</v>
      </c>
      <c r="V295" s="7">
        <v>274000</v>
      </c>
      <c r="W295" s="7"/>
      <c r="AA295" s="7">
        <f t="shared" si="63"/>
        <v>40400</v>
      </c>
      <c r="AB295" s="7">
        <v>23</v>
      </c>
      <c r="AC295" t="s">
        <v>1420</v>
      </c>
      <c r="AD295" s="4">
        <v>0.7666666666666667</v>
      </c>
      <c r="AE295" s="4">
        <v>138</v>
      </c>
      <c r="AG295" s="9">
        <v>1422.65</v>
      </c>
      <c r="AH295" s="9">
        <f t="shared" si="66"/>
        <v>3.8976712328767125</v>
      </c>
      <c r="AI295" s="9">
        <v>1013.3945205479453</v>
      </c>
      <c r="AJ295" s="6"/>
      <c r="AK295" s="9"/>
      <c r="AL295" s="9">
        <f t="shared" si="67"/>
        <v>573.7182178</v>
      </c>
      <c r="AN295" s="2">
        <v>0.025</v>
      </c>
      <c r="AO295" s="4">
        <f t="shared" si="68"/>
        <v>0</v>
      </c>
      <c r="AP295" s="4"/>
      <c r="AQ295" s="4"/>
      <c r="AR295" t="s">
        <v>254</v>
      </c>
    </row>
    <row r="296" spans="1:44" ht="15">
      <c r="A296">
        <v>1198811</v>
      </c>
      <c r="B296" t="s">
        <v>21</v>
      </c>
      <c r="C296" t="s">
        <v>928</v>
      </c>
      <c r="D296" t="s">
        <v>24</v>
      </c>
      <c r="E296" t="s">
        <v>197</v>
      </c>
      <c r="F296" t="s">
        <v>22</v>
      </c>
      <c r="G296">
        <v>1199</v>
      </c>
      <c r="H296">
        <v>1992</v>
      </c>
      <c r="I296">
        <v>2</v>
      </c>
      <c r="J296">
        <v>2</v>
      </c>
      <c r="K296">
        <v>2</v>
      </c>
      <c r="L296">
        <v>0</v>
      </c>
      <c r="M296" s="5">
        <v>44854</v>
      </c>
      <c r="N296" s="1">
        <v>44866</v>
      </c>
      <c r="O296" s="1"/>
      <c r="P296" s="3">
        <f t="shared" si="64"/>
        <v>12</v>
      </c>
      <c r="Q296" s="3">
        <v>126</v>
      </c>
      <c r="R296">
        <v>85</v>
      </c>
      <c r="S296" s="8">
        <v>239500</v>
      </c>
      <c r="T296" s="4">
        <f t="shared" si="65"/>
        <v>11975</v>
      </c>
      <c r="U296" s="7">
        <v>271000</v>
      </c>
      <c r="V296" s="7">
        <v>263000</v>
      </c>
      <c r="W296" s="7"/>
      <c r="AA296" s="7">
        <f t="shared" si="63"/>
        <v>23500</v>
      </c>
      <c r="AB296" s="7">
        <v>25</v>
      </c>
      <c r="AC296" t="s">
        <v>1420</v>
      </c>
      <c r="AD296" s="4">
        <v>0.8333333333333334</v>
      </c>
      <c r="AE296" s="4">
        <v>70.83333333333334</v>
      </c>
      <c r="AG296" s="9">
        <v>2904.5</v>
      </c>
      <c r="AH296" s="9">
        <f t="shared" si="66"/>
        <v>7.957534246575342</v>
      </c>
      <c r="AI296" s="9">
        <v>1002.6493150684931</v>
      </c>
      <c r="AJ296" s="6"/>
      <c r="AK296" s="9"/>
      <c r="AL296" s="9">
        <f t="shared" si="67"/>
        <v>278.03267478</v>
      </c>
      <c r="AN296" s="2">
        <v>0.025</v>
      </c>
      <c r="AO296" s="4">
        <f t="shared" si="68"/>
        <v>0</v>
      </c>
      <c r="AP296" s="4"/>
      <c r="AQ296" s="4"/>
      <c r="AR296" t="s">
        <v>300</v>
      </c>
    </row>
    <row r="297" spans="1:44" ht="15">
      <c r="A297">
        <v>1199759</v>
      </c>
      <c r="B297" t="s">
        <v>21</v>
      </c>
      <c r="C297" t="s">
        <v>1001</v>
      </c>
      <c r="D297" t="s">
        <v>24</v>
      </c>
      <c r="E297" t="s">
        <v>197</v>
      </c>
      <c r="F297" t="s">
        <v>22</v>
      </c>
      <c r="G297">
        <v>1767</v>
      </c>
      <c r="H297">
        <v>1987</v>
      </c>
      <c r="I297">
        <v>3</v>
      </c>
      <c r="J297">
        <v>2</v>
      </c>
      <c r="K297">
        <v>2</v>
      </c>
      <c r="L297">
        <v>0</v>
      </c>
      <c r="M297" s="5">
        <v>44862</v>
      </c>
      <c r="N297" s="1">
        <v>44872</v>
      </c>
      <c r="O297" s="1"/>
      <c r="P297" s="3">
        <f t="shared" si="64"/>
        <v>10</v>
      </c>
      <c r="Q297" s="3">
        <v>118</v>
      </c>
      <c r="R297">
        <v>90</v>
      </c>
      <c r="S297" s="8">
        <v>271500</v>
      </c>
      <c r="T297" s="4">
        <f t="shared" si="65"/>
        <v>13575</v>
      </c>
      <c r="U297" s="7">
        <v>310000</v>
      </c>
      <c r="V297" s="7">
        <v>286000</v>
      </c>
      <c r="W297" s="7"/>
      <c r="AA297" s="7">
        <f t="shared" si="63"/>
        <v>14500</v>
      </c>
      <c r="AB297" s="7">
        <v>25</v>
      </c>
      <c r="AC297" t="s">
        <v>1420</v>
      </c>
      <c r="AD297" s="4">
        <v>0.8333333333333334</v>
      </c>
      <c r="AE297" s="4">
        <v>75</v>
      </c>
      <c r="AG297" s="9">
        <v>1531.71</v>
      </c>
      <c r="AH297" s="9">
        <f t="shared" si="66"/>
        <v>4.196465753424658</v>
      </c>
      <c r="AI297" s="9">
        <v>495.1829589041096</v>
      </c>
      <c r="AJ297" s="6"/>
      <c r="AK297" s="9"/>
      <c r="AL297" s="9">
        <f t="shared" si="67"/>
        <v>260.37980654</v>
      </c>
      <c r="AN297" s="2">
        <v>0.025</v>
      </c>
      <c r="AO297" s="4">
        <f t="shared" si="68"/>
        <v>0</v>
      </c>
      <c r="AP297" s="4"/>
      <c r="AQ297" s="4"/>
      <c r="AR297" t="s">
        <v>198</v>
      </c>
    </row>
    <row r="298" spans="1:44" ht="15">
      <c r="A298">
        <v>1170836</v>
      </c>
      <c r="B298" t="s">
        <v>21</v>
      </c>
      <c r="C298" t="s">
        <v>1395</v>
      </c>
      <c r="D298" t="s">
        <v>27</v>
      </c>
      <c r="E298" t="s">
        <v>37</v>
      </c>
      <c r="F298" t="s">
        <v>32</v>
      </c>
      <c r="G298">
        <v>1396</v>
      </c>
      <c r="H298">
        <v>1989</v>
      </c>
      <c r="I298">
        <v>2</v>
      </c>
      <c r="J298">
        <v>3</v>
      </c>
      <c r="K298">
        <v>2</v>
      </c>
      <c r="L298">
        <v>1</v>
      </c>
      <c r="M298" s="5">
        <v>44678</v>
      </c>
      <c r="N298" s="1">
        <v>44704</v>
      </c>
      <c r="O298" s="1"/>
      <c r="P298" s="3">
        <f t="shared" si="64"/>
        <v>26</v>
      </c>
      <c r="Q298" s="3">
        <v>302</v>
      </c>
      <c r="R298">
        <v>246</v>
      </c>
      <c r="S298" s="7">
        <v>388400</v>
      </c>
      <c r="T298" s="4">
        <f t="shared" si="65"/>
        <v>19420</v>
      </c>
      <c r="U298" s="7">
        <v>482000</v>
      </c>
      <c r="V298" s="7">
        <v>410000</v>
      </c>
      <c r="W298" s="7"/>
      <c r="AA298" s="7">
        <f t="shared" si="63"/>
        <v>21600</v>
      </c>
      <c r="AB298" s="7">
        <v>89</v>
      </c>
      <c r="AC298" t="s">
        <v>1420</v>
      </c>
      <c r="AD298" s="4">
        <v>2.966666666666667</v>
      </c>
      <c r="AE298" s="4">
        <v>729.8000000000001</v>
      </c>
      <c r="AG298" s="9">
        <v>3212.18</v>
      </c>
      <c r="AH298" s="9">
        <f t="shared" si="66"/>
        <v>8.80049315068493</v>
      </c>
      <c r="AI298" s="9">
        <v>2657.748931506849</v>
      </c>
      <c r="AJ298" s="6"/>
      <c r="AK298" s="9"/>
      <c r="AL298" s="9">
        <f t="shared" si="67"/>
        <v>666.39577606</v>
      </c>
      <c r="AN298" s="2">
        <v>0.025</v>
      </c>
      <c r="AO298" s="4">
        <f t="shared" si="68"/>
        <v>0</v>
      </c>
      <c r="AP298" s="4"/>
      <c r="AQ298" s="4"/>
      <c r="AR298" t="s">
        <v>38</v>
      </c>
    </row>
    <row r="299" spans="1:44" ht="15">
      <c r="A299">
        <v>1212517</v>
      </c>
      <c r="B299" t="s">
        <v>21</v>
      </c>
      <c r="C299" t="s">
        <v>1235</v>
      </c>
      <c r="D299" t="s">
        <v>27</v>
      </c>
      <c r="E299" t="s">
        <v>65</v>
      </c>
      <c r="F299" t="s">
        <v>22</v>
      </c>
      <c r="G299">
        <v>2469</v>
      </c>
      <c r="H299">
        <v>2006</v>
      </c>
      <c r="I299">
        <v>4</v>
      </c>
      <c r="J299">
        <v>3</v>
      </c>
      <c r="K299">
        <v>2</v>
      </c>
      <c r="L299">
        <v>1</v>
      </c>
      <c r="M299" s="5">
        <v>44942</v>
      </c>
      <c r="N299" s="1">
        <v>44970</v>
      </c>
      <c r="O299" s="1"/>
      <c r="P299" s="3">
        <f t="shared" si="64"/>
        <v>28</v>
      </c>
      <c r="Q299" s="3">
        <v>38</v>
      </c>
      <c r="R299">
        <v>8</v>
      </c>
      <c r="S299" s="7">
        <v>409500</v>
      </c>
      <c r="T299" s="4">
        <f t="shared" si="65"/>
        <v>20475</v>
      </c>
      <c r="U299" s="7">
        <v>492000</v>
      </c>
      <c r="V299" s="7">
        <v>492000</v>
      </c>
      <c r="W299" s="7"/>
      <c r="AA299" s="7">
        <f t="shared" si="63"/>
        <v>82500</v>
      </c>
      <c r="AB299" s="7">
        <v>92</v>
      </c>
      <c r="AC299" t="s">
        <v>1420</v>
      </c>
      <c r="AD299" s="4">
        <v>3.066666666666667</v>
      </c>
      <c r="AE299" s="4">
        <v>24.533333333333335</v>
      </c>
      <c r="AG299" s="9">
        <v>3281.13</v>
      </c>
      <c r="AH299" s="9">
        <f t="shared" si="66"/>
        <v>8.989397260273973</v>
      </c>
      <c r="AI299" s="9">
        <v>341.59709589041097</v>
      </c>
      <c r="AJ299" s="6"/>
      <c r="AK299" s="9"/>
      <c r="AL299" s="9">
        <f t="shared" si="67"/>
        <v>83.85112414</v>
      </c>
      <c r="AN299" s="2">
        <v>0.025</v>
      </c>
      <c r="AO299" s="4">
        <f t="shared" si="68"/>
        <v>0</v>
      </c>
      <c r="AP299" s="4"/>
      <c r="AQ299" s="4"/>
      <c r="AR299" t="s">
        <v>66</v>
      </c>
    </row>
    <row r="300" spans="1:44" ht="15">
      <c r="A300">
        <v>1186837</v>
      </c>
      <c r="B300" t="s">
        <v>21</v>
      </c>
      <c r="C300" t="s">
        <v>1397</v>
      </c>
      <c r="D300" t="s">
        <v>163</v>
      </c>
      <c r="E300" t="s">
        <v>596</v>
      </c>
      <c r="F300" t="s">
        <v>22</v>
      </c>
      <c r="G300">
        <v>2164</v>
      </c>
      <c r="H300">
        <v>1994</v>
      </c>
      <c r="I300">
        <v>4</v>
      </c>
      <c r="J300">
        <v>3</v>
      </c>
      <c r="K300">
        <v>2</v>
      </c>
      <c r="L300">
        <v>1</v>
      </c>
      <c r="M300" s="5">
        <v>44763</v>
      </c>
      <c r="N300" s="1">
        <v>44789</v>
      </c>
      <c r="O300" s="1"/>
      <c r="P300" s="3">
        <f t="shared" si="64"/>
        <v>26</v>
      </c>
      <c r="Q300" s="3">
        <v>217</v>
      </c>
      <c r="R300">
        <v>174</v>
      </c>
      <c r="S300" s="8">
        <v>423100</v>
      </c>
      <c r="T300" s="4">
        <f t="shared" si="65"/>
        <v>21155</v>
      </c>
      <c r="U300" s="7">
        <v>462000</v>
      </c>
      <c r="V300" s="7">
        <v>436000</v>
      </c>
      <c r="W300" s="7"/>
      <c r="AA300" s="7">
        <f t="shared" si="63"/>
        <v>12900</v>
      </c>
      <c r="AB300" s="7">
        <v>99</v>
      </c>
      <c r="AC300" t="s">
        <v>1420</v>
      </c>
      <c r="AD300" s="4">
        <v>3.3</v>
      </c>
      <c r="AE300" s="4">
        <v>574.1999999999999</v>
      </c>
      <c r="AG300" s="9">
        <v>1204.46</v>
      </c>
      <c r="AH300" s="9">
        <f t="shared" si="66"/>
        <v>3.2998904109589042</v>
      </c>
      <c r="AI300" s="9">
        <v>716.0762191780822</v>
      </c>
      <c r="AJ300" s="6"/>
      <c r="AK300" s="9"/>
      <c r="AL300" s="9">
        <f t="shared" si="67"/>
        <v>478.83405101</v>
      </c>
      <c r="AN300" s="2">
        <v>0.025</v>
      </c>
      <c r="AO300" s="4">
        <f t="shared" si="68"/>
        <v>0</v>
      </c>
      <c r="AP300" s="4"/>
      <c r="AQ300" s="4"/>
      <c r="AR300" t="s">
        <v>597</v>
      </c>
    </row>
    <row r="301" spans="1:44" ht="15">
      <c r="A301">
        <v>1199956</v>
      </c>
      <c r="B301" t="s">
        <v>21</v>
      </c>
      <c r="C301" t="s">
        <v>1143</v>
      </c>
      <c r="D301" t="s">
        <v>27</v>
      </c>
      <c r="E301" t="s">
        <v>41</v>
      </c>
      <c r="F301" t="s">
        <v>32</v>
      </c>
      <c r="G301">
        <v>1614</v>
      </c>
      <c r="H301">
        <v>2018</v>
      </c>
      <c r="I301">
        <v>3</v>
      </c>
      <c r="J301">
        <v>3</v>
      </c>
      <c r="K301">
        <v>2</v>
      </c>
      <c r="L301">
        <v>1</v>
      </c>
      <c r="M301" s="5">
        <v>44866</v>
      </c>
      <c r="N301" s="1">
        <v>44873</v>
      </c>
      <c r="O301" s="1"/>
      <c r="P301" s="3">
        <f t="shared" si="64"/>
        <v>7</v>
      </c>
      <c r="Q301" s="3">
        <v>114</v>
      </c>
      <c r="R301">
        <v>59</v>
      </c>
      <c r="S301" s="8">
        <v>211800</v>
      </c>
      <c r="T301" s="4">
        <f t="shared" si="65"/>
        <v>10590</v>
      </c>
      <c r="U301" s="7">
        <v>260000</v>
      </c>
      <c r="V301" s="7">
        <v>253000</v>
      </c>
      <c r="W301" s="7"/>
      <c r="AA301" s="7">
        <f t="shared" si="63"/>
        <v>41200</v>
      </c>
      <c r="AB301" s="7">
        <v>131</v>
      </c>
      <c r="AC301" t="s">
        <v>1420</v>
      </c>
      <c r="AD301" s="4">
        <v>4.366666666666666</v>
      </c>
      <c r="AE301" s="4">
        <v>257.6333333333333</v>
      </c>
      <c r="AG301" s="9">
        <v>2819.3</v>
      </c>
      <c r="AH301" s="9">
        <f t="shared" si="66"/>
        <v>7.724109589041096</v>
      </c>
      <c r="AI301" s="9">
        <v>880.548493150685</v>
      </c>
      <c r="AJ301" s="6"/>
      <c r="AK301" s="9"/>
      <c r="AL301" s="9">
        <f t="shared" si="67"/>
        <v>251.55337242</v>
      </c>
      <c r="AN301" s="2">
        <v>0.025</v>
      </c>
      <c r="AO301" s="4">
        <f t="shared" si="68"/>
        <v>0</v>
      </c>
      <c r="AP301" s="4"/>
      <c r="AQ301" s="4"/>
      <c r="AR301" t="s">
        <v>189</v>
      </c>
    </row>
    <row r="302" spans="1:44" ht="15">
      <c r="A302">
        <v>1199222</v>
      </c>
      <c r="B302" t="s">
        <v>21</v>
      </c>
      <c r="C302" t="s">
        <v>1142</v>
      </c>
      <c r="D302" t="s">
        <v>27</v>
      </c>
      <c r="E302" t="s">
        <v>41</v>
      </c>
      <c r="F302" t="s">
        <v>32</v>
      </c>
      <c r="G302">
        <v>1610</v>
      </c>
      <c r="H302">
        <v>2019</v>
      </c>
      <c r="I302">
        <v>3</v>
      </c>
      <c r="J302">
        <v>3</v>
      </c>
      <c r="K302">
        <v>2</v>
      </c>
      <c r="L302">
        <v>1</v>
      </c>
      <c r="M302" s="5">
        <v>44851</v>
      </c>
      <c r="N302" s="1">
        <v>44868</v>
      </c>
      <c r="O302" s="1"/>
      <c r="P302" s="3">
        <f t="shared" si="64"/>
        <v>17</v>
      </c>
      <c r="Q302" s="3">
        <v>129</v>
      </c>
      <c r="R302">
        <v>110</v>
      </c>
      <c r="S302" s="8">
        <v>233800</v>
      </c>
      <c r="T302" s="4">
        <f t="shared" si="65"/>
        <v>11690</v>
      </c>
      <c r="U302" s="7">
        <v>252000</v>
      </c>
      <c r="V302" s="7">
        <v>239000</v>
      </c>
      <c r="W302" s="7"/>
      <c r="AA302" s="7">
        <f t="shared" si="63"/>
        <v>5200</v>
      </c>
      <c r="AB302" s="7">
        <v>131</v>
      </c>
      <c r="AC302" t="s">
        <v>1420</v>
      </c>
      <c r="AD302" s="4">
        <v>4.366666666666666</v>
      </c>
      <c r="AE302" s="4">
        <v>480.3333333333333</v>
      </c>
      <c r="AG302" s="9">
        <v>1610.94</v>
      </c>
      <c r="AH302" s="9">
        <f t="shared" si="66"/>
        <v>4.413534246575343</v>
      </c>
      <c r="AI302" s="9">
        <v>569.3459178082192</v>
      </c>
      <c r="AJ302" s="6"/>
      <c r="AK302" s="9"/>
      <c r="AL302" s="9">
        <f t="shared" si="67"/>
        <v>284.65250037</v>
      </c>
      <c r="AN302" s="2">
        <v>0.025</v>
      </c>
      <c r="AO302" s="4">
        <f t="shared" si="68"/>
        <v>0</v>
      </c>
      <c r="AP302" s="4"/>
      <c r="AQ302" s="4"/>
      <c r="AR302" t="s">
        <v>42</v>
      </c>
    </row>
    <row r="303" spans="1:44" ht="15">
      <c r="A303">
        <v>1197308</v>
      </c>
      <c r="B303" t="s">
        <v>21</v>
      </c>
      <c r="C303" t="s">
        <v>1152</v>
      </c>
      <c r="D303" t="s">
        <v>27</v>
      </c>
      <c r="E303" t="s">
        <v>473</v>
      </c>
      <c r="F303" t="s">
        <v>32</v>
      </c>
      <c r="G303">
        <v>1613</v>
      </c>
      <c r="H303">
        <v>2016</v>
      </c>
      <c r="I303">
        <v>3</v>
      </c>
      <c r="J303">
        <v>3</v>
      </c>
      <c r="K303">
        <v>2</v>
      </c>
      <c r="L303">
        <v>1</v>
      </c>
      <c r="M303" s="5">
        <v>44840</v>
      </c>
      <c r="N303" s="1">
        <v>44855</v>
      </c>
      <c r="O303" s="1"/>
      <c r="P303" s="3">
        <f t="shared" si="64"/>
        <v>15</v>
      </c>
      <c r="Q303" s="3">
        <v>140</v>
      </c>
      <c r="R303">
        <v>114</v>
      </c>
      <c r="S303" s="8">
        <v>258800</v>
      </c>
      <c r="T303" s="4">
        <f t="shared" si="65"/>
        <v>12940</v>
      </c>
      <c r="U303" s="7">
        <v>300000</v>
      </c>
      <c r="V303" s="7">
        <v>282000</v>
      </c>
      <c r="W303" s="7"/>
      <c r="AA303" s="7">
        <f t="shared" si="63"/>
        <v>23200</v>
      </c>
      <c r="AB303" s="7">
        <v>150</v>
      </c>
      <c r="AC303" t="s">
        <v>1420</v>
      </c>
      <c r="AD303" s="4">
        <v>5</v>
      </c>
      <c r="AE303" s="4">
        <v>570</v>
      </c>
      <c r="AG303" s="9">
        <v>1813.69</v>
      </c>
      <c r="AH303" s="9">
        <f t="shared" si="66"/>
        <v>4.969013698630137</v>
      </c>
      <c r="AI303" s="9">
        <v>695.6619178082192</v>
      </c>
      <c r="AJ303" s="6"/>
      <c r="AK303" s="9"/>
      <c r="AL303" s="9">
        <f t="shared" si="67"/>
        <v>308.9251942</v>
      </c>
      <c r="AN303" s="2">
        <v>0.025</v>
      </c>
      <c r="AO303" s="4">
        <f t="shared" si="68"/>
        <v>0</v>
      </c>
      <c r="AP303" s="4"/>
      <c r="AQ303" s="4"/>
      <c r="AR303" t="s">
        <v>474</v>
      </c>
    </row>
    <row r="304" spans="1:44" ht="15">
      <c r="A304">
        <v>1213373</v>
      </c>
      <c r="B304" t="s">
        <v>21</v>
      </c>
      <c r="C304" t="s">
        <v>1156</v>
      </c>
      <c r="D304" t="s">
        <v>27</v>
      </c>
      <c r="E304" t="s">
        <v>526</v>
      </c>
      <c r="F304" t="s">
        <v>32</v>
      </c>
      <c r="G304">
        <v>1642</v>
      </c>
      <c r="H304">
        <v>2016</v>
      </c>
      <c r="I304">
        <v>3</v>
      </c>
      <c r="J304">
        <v>3</v>
      </c>
      <c r="K304">
        <v>2</v>
      </c>
      <c r="L304">
        <v>1</v>
      </c>
      <c r="M304" s="5">
        <v>44940</v>
      </c>
      <c r="N304" s="1">
        <v>44974</v>
      </c>
      <c r="O304" s="1"/>
      <c r="P304" s="3">
        <f t="shared" si="64"/>
        <v>34</v>
      </c>
      <c r="Q304" s="3">
        <v>40</v>
      </c>
      <c r="R304">
        <v>4</v>
      </c>
      <c r="S304" s="8">
        <v>227000</v>
      </c>
      <c r="T304" s="4">
        <f t="shared" si="65"/>
        <v>11350</v>
      </c>
      <c r="U304" s="7">
        <v>260000</v>
      </c>
      <c r="V304" s="7">
        <v>260000</v>
      </c>
      <c r="W304" s="7"/>
      <c r="AA304" s="7">
        <f t="shared" si="63"/>
        <v>33000</v>
      </c>
      <c r="AB304" s="7">
        <v>158</v>
      </c>
      <c r="AC304" t="s">
        <v>1420</v>
      </c>
      <c r="AD304" s="4">
        <v>5.266666666666667</v>
      </c>
      <c r="AE304" s="4">
        <v>21.066666666666666</v>
      </c>
      <c r="AG304" s="9">
        <v>1805.35</v>
      </c>
      <c r="AH304" s="9">
        <f t="shared" si="66"/>
        <v>4.946164383561643</v>
      </c>
      <c r="AI304" s="9">
        <v>197.84657534246574</v>
      </c>
      <c r="AJ304" s="6"/>
      <c r="AK304" s="9"/>
      <c r="AL304" s="9">
        <f t="shared" si="67"/>
        <v>88.2643412</v>
      </c>
      <c r="AN304" s="2">
        <v>0.025</v>
      </c>
      <c r="AO304" s="4">
        <f t="shared" si="68"/>
        <v>0</v>
      </c>
      <c r="AP304" s="4"/>
      <c r="AQ304" s="4"/>
      <c r="AR304" t="s">
        <v>527</v>
      </c>
    </row>
    <row r="305" spans="1:44" ht="15">
      <c r="A305">
        <v>1204530</v>
      </c>
      <c r="B305" t="s">
        <v>21</v>
      </c>
      <c r="C305" t="s">
        <v>1155</v>
      </c>
      <c r="D305" t="s">
        <v>27</v>
      </c>
      <c r="E305" t="s">
        <v>433</v>
      </c>
      <c r="F305" t="s">
        <v>32</v>
      </c>
      <c r="G305">
        <v>1153</v>
      </c>
      <c r="H305">
        <v>2006</v>
      </c>
      <c r="I305">
        <v>2</v>
      </c>
      <c r="J305">
        <v>3</v>
      </c>
      <c r="K305">
        <v>2</v>
      </c>
      <c r="L305">
        <v>1</v>
      </c>
      <c r="M305" s="5">
        <v>44896</v>
      </c>
      <c r="N305" s="1">
        <v>44909</v>
      </c>
      <c r="O305" s="1"/>
      <c r="P305" s="3">
        <f t="shared" si="64"/>
        <v>13</v>
      </c>
      <c r="Q305" s="3">
        <v>84</v>
      </c>
      <c r="R305">
        <v>69</v>
      </c>
      <c r="S305" s="8">
        <v>156400</v>
      </c>
      <c r="T305" s="4">
        <f t="shared" si="65"/>
        <v>7820</v>
      </c>
      <c r="U305" s="7">
        <v>190000</v>
      </c>
      <c r="V305" s="7">
        <v>178000</v>
      </c>
      <c r="W305" s="7"/>
      <c r="AA305" s="7">
        <f t="shared" si="63"/>
        <v>21600</v>
      </c>
      <c r="AB305" s="7">
        <v>158</v>
      </c>
      <c r="AC305" t="s">
        <v>1420</v>
      </c>
      <c r="AD305" s="4">
        <v>5.266666666666667</v>
      </c>
      <c r="AE305" s="4">
        <v>363.4</v>
      </c>
      <c r="AG305" s="9">
        <v>1829.18</v>
      </c>
      <c r="AH305" s="9">
        <f t="shared" si="66"/>
        <v>5.011452054794521</v>
      </c>
      <c r="AI305" s="9">
        <v>420.96197260273976</v>
      </c>
      <c r="AJ305" s="6"/>
      <c r="AK305" s="9"/>
      <c r="AL305" s="9">
        <f t="shared" si="67"/>
        <v>185.35511652</v>
      </c>
      <c r="AN305" s="2">
        <v>0.025</v>
      </c>
      <c r="AO305" s="4">
        <f t="shared" si="68"/>
        <v>0</v>
      </c>
      <c r="AP305" s="4"/>
      <c r="AQ305" s="4"/>
      <c r="AR305" t="s">
        <v>525</v>
      </c>
    </row>
    <row r="306" spans="1:44" ht="15">
      <c r="A306">
        <v>1186378</v>
      </c>
      <c r="B306" t="s">
        <v>21</v>
      </c>
      <c r="C306" t="s">
        <v>1157</v>
      </c>
      <c r="D306" t="s">
        <v>27</v>
      </c>
      <c r="E306" t="s">
        <v>433</v>
      </c>
      <c r="F306" t="s">
        <v>32</v>
      </c>
      <c r="G306">
        <v>1176</v>
      </c>
      <c r="H306">
        <v>2006</v>
      </c>
      <c r="I306">
        <v>2</v>
      </c>
      <c r="J306">
        <v>3</v>
      </c>
      <c r="K306">
        <v>2</v>
      </c>
      <c r="L306">
        <v>1</v>
      </c>
      <c r="M306" s="5">
        <v>44740</v>
      </c>
      <c r="N306" s="1">
        <v>44785</v>
      </c>
      <c r="O306" s="1"/>
      <c r="P306" s="3">
        <f t="shared" si="64"/>
        <v>45</v>
      </c>
      <c r="Q306" s="3">
        <v>240</v>
      </c>
      <c r="R306">
        <v>184</v>
      </c>
      <c r="S306" s="8">
        <v>166000</v>
      </c>
      <c r="T306" s="4">
        <f t="shared" si="65"/>
        <v>8300</v>
      </c>
      <c r="U306" s="7">
        <v>195000</v>
      </c>
      <c r="V306" s="7">
        <v>178000</v>
      </c>
      <c r="W306" s="7"/>
      <c r="AA306" s="7">
        <f aca="true" t="shared" si="69" ref="AA306:AA369">V306-S306</f>
        <v>12000</v>
      </c>
      <c r="AB306" s="7">
        <v>158</v>
      </c>
      <c r="AC306" t="s">
        <v>1420</v>
      </c>
      <c r="AD306" s="4">
        <v>5.266666666666667</v>
      </c>
      <c r="AE306" s="4">
        <v>969.0666666666666</v>
      </c>
      <c r="AG306" s="9">
        <v>1826.37</v>
      </c>
      <c r="AH306" s="9">
        <f t="shared" si="66"/>
        <v>5.003753424657534</v>
      </c>
      <c r="AI306" s="9">
        <v>1200.9008219178081</v>
      </c>
      <c r="AJ306" s="6"/>
      <c r="AK306" s="9"/>
      <c r="AL306" s="9">
        <f t="shared" si="67"/>
        <v>529.5860472</v>
      </c>
      <c r="AN306" s="2">
        <v>0.025</v>
      </c>
      <c r="AO306" s="4">
        <f t="shared" si="68"/>
        <v>0</v>
      </c>
      <c r="AP306" s="4"/>
      <c r="AQ306" s="4"/>
      <c r="AR306" t="s">
        <v>603</v>
      </c>
    </row>
    <row r="307" spans="1:44" ht="15">
      <c r="A307">
        <v>1187245</v>
      </c>
      <c r="B307" t="s">
        <v>21</v>
      </c>
      <c r="C307" t="s">
        <v>1313</v>
      </c>
      <c r="D307" t="s">
        <v>27</v>
      </c>
      <c r="E307" t="s">
        <v>433</v>
      </c>
      <c r="F307" t="s">
        <v>32</v>
      </c>
      <c r="G307">
        <v>1508</v>
      </c>
      <c r="H307">
        <v>2005</v>
      </c>
      <c r="I307">
        <v>3</v>
      </c>
      <c r="J307">
        <v>3</v>
      </c>
      <c r="K307">
        <v>2</v>
      </c>
      <c r="L307">
        <v>1</v>
      </c>
      <c r="M307" s="5">
        <v>44770</v>
      </c>
      <c r="N307" s="1">
        <v>44791</v>
      </c>
      <c r="O307" s="1"/>
      <c r="P307" s="3">
        <f t="shared" si="64"/>
        <v>21</v>
      </c>
      <c r="Q307" s="3">
        <v>210</v>
      </c>
      <c r="R307">
        <v>168</v>
      </c>
      <c r="S307" s="7">
        <v>186000</v>
      </c>
      <c r="T307" s="4">
        <f t="shared" si="65"/>
        <v>9300</v>
      </c>
      <c r="U307" s="7">
        <v>225000</v>
      </c>
      <c r="V307" s="7">
        <v>195000</v>
      </c>
      <c r="W307" s="7"/>
      <c r="AA307" s="7">
        <f t="shared" si="69"/>
        <v>9000</v>
      </c>
      <c r="AB307" s="7">
        <v>158</v>
      </c>
      <c r="AC307" t="s">
        <v>1420</v>
      </c>
      <c r="AD307" s="4">
        <v>5.266666666666667</v>
      </c>
      <c r="AE307" s="4">
        <v>884.8</v>
      </c>
      <c r="AG307" s="9">
        <v>709.6</v>
      </c>
      <c r="AH307" s="9">
        <f t="shared" si="66"/>
        <v>1.944109589041096</v>
      </c>
      <c r="AI307" s="9">
        <v>408.2630136986302</v>
      </c>
      <c r="AJ307" s="6"/>
      <c r="AK307" s="9"/>
      <c r="AL307" s="9">
        <f t="shared" si="67"/>
        <v>463.3877913</v>
      </c>
      <c r="AN307" s="2">
        <v>0.025</v>
      </c>
      <c r="AO307" s="4">
        <f t="shared" si="68"/>
        <v>0</v>
      </c>
      <c r="AP307" s="4"/>
      <c r="AQ307" s="4"/>
      <c r="AR307" t="s">
        <v>470</v>
      </c>
    </row>
    <row r="308" spans="1:44" ht="15">
      <c r="A308">
        <v>1183515</v>
      </c>
      <c r="B308" t="s">
        <v>21</v>
      </c>
      <c r="C308" t="s">
        <v>1314</v>
      </c>
      <c r="D308" t="s">
        <v>27</v>
      </c>
      <c r="E308" t="s">
        <v>433</v>
      </c>
      <c r="F308" t="s">
        <v>32</v>
      </c>
      <c r="G308">
        <v>1153</v>
      </c>
      <c r="H308">
        <v>2005</v>
      </c>
      <c r="I308">
        <v>2</v>
      </c>
      <c r="J308">
        <v>3</v>
      </c>
      <c r="K308">
        <v>2</v>
      </c>
      <c r="L308">
        <v>1</v>
      </c>
      <c r="M308" s="5">
        <v>44748</v>
      </c>
      <c r="N308" s="1">
        <v>44770</v>
      </c>
      <c r="O308" s="1"/>
      <c r="P308" s="3">
        <f t="shared" si="64"/>
        <v>22</v>
      </c>
      <c r="Q308" s="3">
        <v>232</v>
      </c>
      <c r="R308">
        <v>199</v>
      </c>
      <c r="S308" s="8">
        <v>173400</v>
      </c>
      <c r="T308" s="4">
        <f t="shared" si="65"/>
        <v>8670</v>
      </c>
      <c r="U308" s="7">
        <v>205000</v>
      </c>
      <c r="V308" s="7">
        <v>181000</v>
      </c>
      <c r="W308" s="7"/>
      <c r="AA308" s="7">
        <f t="shared" si="69"/>
        <v>7600</v>
      </c>
      <c r="AB308" s="7">
        <v>158</v>
      </c>
      <c r="AC308" t="s">
        <v>1420</v>
      </c>
      <c r="AD308" s="4">
        <v>5.266666666666667</v>
      </c>
      <c r="AE308" s="4">
        <v>1048.0666666666666</v>
      </c>
      <c r="AG308" s="9">
        <v>1826.99</v>
      </c>
      <c r="AH308" s="9">
        <f t="shared" si="66"/>
        <v>5.005452054794521</v>
      </c>
      <c r="AI308" s="9">
        <v>1161.264876712329</v>
      </c>
      <c r="AJ308" s="6"/>
      <c r="AK308" s="9"/>
      <c r="AL308" s="9">
        <f t="shared" si="67"/>
        <v>511.93317896</v>
      </c>
      <c r="AN308" s="2">
        <v>0.025</v>
      </c>
      <c r="AO308" s="4">
        <f t="shared" si="68"/>
        <v>0</v>
      </c>
      <c r="AP308" s="4"/>
      <c r="AQ308" s="4"/>
      <c r="AR308" t="s">
        <v>592</v>
      </c>
    </row>
    <row r="309" spans="1:44" ht="15">
      <c r="A309">
        <v>1209838</v>
      </c>
      <c r="B309" t="s">
        <v>21</v>
      </c>
      <c r="C309" t="s">
        <v>1245</v>
      </c>
      <c r="D309" t="s">
        <v>27</v>
      </c>
      <c r="E309" t="s">
        <v>433</v>
      </c>
      <c r="F309" t="s">
        <v>32</v>
      </c>
      <c r="G309">
        <v>1536</v>
      </c>
      <c r="H309">
        <v>2008</v>
      </c>
      <c r="I309">
        <v>3</v>
      </c>
      <c r="J309">
        <v>3</v>
      </c>
      <c r="K309">
        <v>2</v>
      </c>
      <c r="L309">
        <v>1</v>
      </c>
      <c r="M309" s="5">
        <v>44938</v>
      </c>
      <c r="N309" s="1">
        <v>44952</v>
      </c>
      <c r="O309" s="1"/>
      <c r="P309" s="3">
        <f t="shared" si="64"/>
        <v>14</v>
      </c>
      <c r="Q309" s="3">
        <v>42</v>
      </c>
      <c r="R309">
        <v>12</v>
      </c>
      <c r="S309" s="8">
        <v>158300</v>
      </c>
      <c r="T309" s="4">
        <f t="shared" si="65"/>
        <v>7915</v>
      </c>
      <c r="U309" s="7">
        <v>210000</v>
      </c>
      <c r="V309" s="7">
        <v>210000</v>
      </c>
      <c r="W309" s="7"/>
      <c r="AA309" s="7">
        <f t="shared" si="69"/>
        <v>51700</v>
      </c>
      <c r="AB309" s="7">
        <v>165</v>
      </c>
      <c r="AC309" t="s">
        <v>1420</v>
      </c>
      <c r="AD309" s="4">
        <v>5.5</v>
      </c>
      <c r="AE309" s="4">
        <v>66</v>
      </c>
      <c r="AG309" s="9">
        <v>1281.74</v>
      </c>
      <c r="AH309" s="9">
        <f t="shared" si="66"/>
        <v>3.5116164383561643</v>
      </c>
      <c r="AI309" s="9">
        <v>147.4878904109589</v>
      </c>
      <c r="AJ309" s="6"/>
      <c r="AK309" s="9"/>
      <c r="AL309" s="9">
        <f t="shared" si="67"/>
        <v>92.67755826</v>
      </c>
      <c r="AN309" s="2">
        <v>0.03</v>
      </c>
      <c r="AO309" s="4">
        <f t="shared" si="68"/>
        <v>0</v>
      </c>
      <c r="AP309" s="4"/>
      <c r="AQ309" s="4"/>
      <c r="AR309" t="s">
        <v>434</v>
      </c>
    </row>
    <row r="310" spans="1:44" ht="15">
      <c r="A310">
        <v>1181692</v>
      </c>
      <c r="B310" t="s">
        <v>21</v>
      </c>
      <c r="C310" t="s">
        <v>1012</v>
      </c>
      <c r="D310" t="s">
        <v>24</v>
      </c>
      <c r="E310" t="s">
        <v>69</v>
      </c>
      <c r="F310" t="s">
        <v>32</v>
      </c>
      <c r="G310">
        <v>1440</v>
      </c>
      <c r="H310">
        <v>2005</v>
      </c>
      <c r="I310">
        <v>3</v>
      </c>
      <c r="J310">
        <v>3</v>
      </c>
      <c r="K310">
        <v>2</v>
      </c>
      <c r="L310">
        <v>1</v>
      </c>
      <c r="M310" s="5">
        <v>44735</v>
      </c>
      <c r="N310" s="1">
        <v>44760</v>
      </c>
      <c r="O310" s="1"/>
      <c r="P310" s="3">
        <f t="shared" si="64"/>
        <v>25</v>
      </c>
      <c r="Q310" s="3">
        <v>245</v>
      </c>
      <c r="R310">
        <v>204</v>
      </c>
      <c r="S310" s="8">
        <v>241700</v>
      </c>
      <c r="T310" s="4">
        <f t="shared" si="65"/>
        <v>12085</v>
      </c>
      <c r="U310" s="7">
        <v>265000</v>
      </c>
      <c r="V310" s="7">
        <v>237000</v>
      </c>
      <c r="W310" s="7"/>
      <c r="AA310" s="7">
        <f t="shared" si="69"/>
        <v>-4700</v>
      </c>
      <c r="AB310" s="7">
        <v>165</v>
      </c>
      <c r="AC310" t="s">
        <v>1420</v>
      </c>
      <c r="AD310" s="4">
        <v>5.5</v>
      </c>
      <c r="AE310" s="4">
        <v>1122</v>
      </c>
      <c r="AG310" s="9">
        <v>3842.45</v>
      </c>
      <c r="AH310" s="9">
        <f t="shared" si="66"/>
        <v>10.527260273972603</v>
      </c>
      <c r="AI310" s="9">
        <v>2579.178767123288</v>
      </c>
      <c r="AJ310" s="6"/>
      <c r="AK310" s="9"/>
      <c r="AL310" s="9">
        <f t="shared" si="67"/>
        <v>540.61908985</v>
      </c>
      <c r="AN310" s="2">
        <v>0.025</v>
      </c>
      <c r="AO310" s="4">
        <f t="shared" si="68"/>
        <v>0</v>
      </c>
      <c r="AP310" s="4"/>
      <c r="AQ310" s="4"/>
      <c r="AR310" t="s">
        <v>384</v>
      </c>
    </row>
    <row r="311" spans="1:44" ht="15">
      <c r="A311">
        <v>1205123</v>
      </c>
      <c r="B311" t="s">
        <v>21</v>
      </c>
      <c r="C311" t="s">
        <v>1261</v>
      </c>
      <c r="D311" t="s">
        <v>129</v>
      </c>
      <c r="E311" t="s">
        <v>545</v>
      </c>
      <c r="F311" t="s">
        <v>60</v>
      </c>
      <c r="G311">
        <v>0</v>
      </c>
      <c r="H311">
        <v>2011</v>
      </c>
      <c r="I311">
        <v>3</v>
      </c>
      <c r="J311">
        <v>2</v>
      </c>
      <c r="K311">
        <v>2</v>
      </c>
      <c r="L311">
        <v>0</v>
      </c>
      <c r="M311" s="5">
        <v>44887</v>
      </c>
      <c r="N311" s="1">
        <v>44914</v>
      </c>
      <c r="O311" s="1"/>
      <c r="P311" s="3">
        <f t="shared" si="64"/>
        <v>27</v>
      </c>
      <c r="Q311" s="3">
        <v>93</v>
      </c>
      <c r="R311">
        <v>64</v>
      </c>
      <c r="S311" s="8">
        <v>217400</v>
      </c>
      <c r="T311" s="4">
        <f t="shared" si="65"/>
        <v>10870</v>
      </c>
      <c r="U311" s="7">
        <v>255000</v>
      </c>
      <c r="V311" s="7">
        <v>244000</v>
      </c>
      <c r="W311" s="7"/>
      <c r="AA311" s="7">
        <f t="shared" si="69"/>
        <v>26600</v>
      </c>
      <c r="AB311" s="7">
        <v>172</v>
      </c>
      <c r="AC311" t="s">
        <v>1420</v>
      </c>
      <c r="AD311" s="4">
        <v>5.733333333333333</v>
      </c>
      <c r="AE311" s="4">
        <v>366.93333333333334</v>
      </c>
      <c r="AG311" s="9">
        <v>1759.39</v>
      </c>
      <c r="AH311" s="9">
        <f t="shared" si="66"/>
        <v>4.820246575342466</v>
      </c>
      <c r="AI311" s="9">
        <v>448.28293150684937</v>
      </c>
      <c r="AJ311" s="6"/>
      <c r="AK311" s="9"/>
      <c r="AL311" s="9">
        <f t="shared" si="67"/>
        <v>205.21459329</v>
      </c>
      <c r="AN311" s="2">
        <v>0.025</v>
      </c>
      <c r="AO311" s="4">
        <f t="shared" si="68"/>
        <v>0</v>
      </c>
      <c r="AP311" s="4"/>
      <c r="AQ311" s="4"/>
      <c r="AR311" t="s">
        <v>546</v>
      </c>
    </row>
    <row r="312" spans="1:44" ht="15">
      <c r="A312">
        <v>1191865</v>
      </c>
      <c r="B312" t="s">
        <v>21</v>
      </c>
      <c r="C312" t="s">
        <v>1272</v>
      </c>
      <c r="D312" t="s">
        <v>129</v>
      </c>
      <c r="E312" t="s">
        <v>634</v>
      </c>
      <c r="F312" t="s">
        <v>32</v>
      </c>
      <c r="G312">
        <v>1447</v>
      </c>
      <c r="H312">
        <v>2015</v>
      </c>
      <c r="I312">
        <v>3</v>
      </c>
      <c r="J312">
        <v>2</v>
      </c>
      <c r="K312">
        <v>2</v>
      </c>
      <c r="L312">
        <v>0</v>
      </c>
      <c r="M312" s="5">
        <v>44799</v>
      </c>
      <c r="N312" s="1">
        <v>44819</v>
      </c>
      <c r="O312" s="1"/>
      <c r="P312" s="3">
        <f t="shared" si="64"/>
        <v>20</v>
      </c>
      <c r="Q312" s="3">
        <v>181</v>
      </c>
      <c r="R312">
        <v>150</v>
      </c>
      <c r="S312" s="8">
        <v>291900</v>
      </c>
      <c r="T312" s="4">
        <f t="shared" si="65"/>
        <v>14595</v>
      </c>
      <c r="U312" s="7">
        <v>335000</v>
      </c>
      <c r="V312" s="7">
        <v>303000</v>
      </c>
      <c r="W312" s="7"/>
      <c r="AA312" s="7">
        <f t="shared" si="69"/>
        <v>11100</v>
      </c>
      <c r="AB312" s="7">
        <v>190</v>
      </c>
      <c r="AC312" t="s">
        <v>1420</v>
      </c>
      <c r="AD312" s="4">
        <v>6.333333333333333</v>
      </c>
      <c r="AE312" s="4">
        <v>950</v>
      </c>
      <c r="AG312" s="9">
        <v>1669.92</v>
      </c>
      <c r="AH312" s="9">
        <f t="shared" si="66"/>
        <v>4.575123287671233</v>
      </c>
      <c r="AI312" s="9">
        <v>828.0973150684932</v>
      </c>
      <c r="AJ312" s="6"/>
      <c r="AK312" s="9"/>
      <c r="AL312" s="9">
        <f t="shared" si="67"/>
        <v>399.39614393</v>
      </c>
      <c r="AN312" s="2">
        <v>0.025</v>
      </c>
      <c r="AO312" s="4">
        <f t="shared" si="68"/>
        <v>0</v>
      </c>
      <c r="AP312" s="4"/>
      <c r="AQ312" s="4"/>
      <c r="AR312" t="s">
        <v>635</v>
      </c>
    </row>
    <row r="313" spans="1:44" ht="15">
      <c r="A313">
        <v>1209849</v>
      </c>
      <c r="B313" t="s">
        <v>21</v>
      </c>
      <c r="C313" t="s">
        <v>1407</v>
      </c>
      <c r="D313" t="s">
        <v>24</v>
      </c>
      <c r="E313" t="s">
        <v>453</v>
      </c>
      <c r="F313" t="s">
        <v>32</v>
      </c>
      <c r="G313">
        <v>1101</v>
      </c>
      <c r="H313">
        <v>1982</v>
      </c>
      <c r="I313">
        <v>2</v>
      </c>
      <c r="J313">
        <v>2</v>
      </c>
      <c r="K313">
        <v>1</v>
      </c>
      <c r="L313">
        <v>1</v>
      </c>
      <c r="M313" s="5">
        <v>44930</v>
      </c>
      <c r="N313" s="1">
        <v>44952</v>
      </c>
      <c r="O313" s="1"/>
      <c r="P313" s="3">
        <f t="shared" si="64"/>
        <v>22</v>
      </c>
      <c r="Q313" s="3">
        <v>50</v>
      </c>
      <c r="R313">
        <v>5</v>
      </c>
      <c r="S313" s="8">
        <v>114600</v>
      </c>
      <c r="T313" s="4">
        <f t="shared" si="65"/>
        <v>5730</v>
      </c>
      <c r="U313" s="7">
        <v>155000</v>
      </c>
      <c r="V313" s="7">
        <v>155000</v>
      </c>
      <c r="W313" s="7"/>
      <c r="AA313" s="7">
        <f t="shared" si="69"/>
        <v>40400</v>
      </c>
      <c r="AB313" s="7">
        <v>244</v>
      </c>
      <c r="AC313" t="s">
        <v>1420</v>
      </c>
      <c r="AD313" s="4">
        <v>8.133333333333333</v>
      </c>
      <c r="AE313" s="4">
        <v>40.666666666666664</v>
      </c>
      <c r="AG313" s="9">
        <v>1339.5</v>
      </c>
      <c r="AH313" s="9">
        <f t="shared" si="66"/>
        <v>3.66986301369863</v>
      </c>
      <c r="AI313" s="9">
        <v>183.4931506849315</v>
      </c>
      <c r="AJ313" s="6"/>
      <c r="AK313" s="9"/>
      <c r="AL313" s="9">
        <f t="shared" si="67"/>
        <v>110.3304265</v>
      </c>
      <c r="AN313" s="2">
        <v>0.03</v>
      </c>
      <c r="AO313" s="4">
        <f t="shared" si="68"/>
        <v>0</v>
      </c>
      <c r="AP313" s="4"/>
      <c r="AQ313" s="4"/>
      <c r="AR313" t="s">
        <v>454</v>
      </c>
    </row>
    <row r="314" spans="1:44" ht="15">
      <c r="A314">
        <v>1199031</v>
      </c>
      <c r="B314" t="s">
        <v>21</v>
      </c>
      <c r="C314" t="s">
        <v>1411</v>
      </c>
      <c r="D314" t="s">
        <v>27</v>
      </c>
      <c r="E314" t="s">
        <v>520</v>
      </c>
      <c r="F314" t="s">
        <v>32</v>
      </c>
      <c r="G314">
        <v>1764</v>
      </c>
      <c r="H314">
        <v>2005</v>
      </c>
      <c r="I314">
        <v>3</v>
      </c>
      <c r="J314">
        <v>3</v>
      </c>
      <c r="K314">
        <v>2</v>
      </c>
      <c r="L314">
        <v>1</v>
      </c>
      <c r="M314" s="5">
        <v>44861</v>
      </c>
      <c r="N314" s="1">
        <v>44867</v>
      </c>
      <c r="O314" s="1"/>
      <c r="P314" s="3">
        <f t="shared" si="64"/>
        <v>6</v>
      </c>
      <c r="Q314" s="3">
        <v>119</v>
      </c>
      <c r="R314">
        <v>111</v>
      </c>
      <c r="S314" s="8">
        <v>268800</v>
      </c>
      <c r="T314" s="4">
        <f t="shared" si="65"/>
        <v>13440</v>
      </c>
      <c r="U314" s="7">
        <v>335000</v>
      </c>
      <c r="V314" s="7">
        <v>311000</v>
      </c>
      <c r="W314" s="7"/>
      <c r="AA314" s="7">
        <f t="shared" si="69"/>
        <v>42200</v>
      </c>
      <c r="AB314" s="7">
        <v>252</v>
      </c>
      <c r="AC314" t="s">
        <v>1420</v>
      </c>
      <c r="AD314" s="4">
        <v>8.4</v>
      </c>
      <c r="AE314" s="4">
        <v>932.4000000000001</v>
      </c>
      <c r="AG314" s="9">
        <v>2670.7</v>
      </c>
      <c r="AH314" s="9">
        <f t="shared" si="66"/>
        <v>7.316986301369862</v>
      </c>
      <c r="AI314" s="9">
        <v>870.7213698630136</v>
      </c>
      <c r="AJ314" s="6"/>
      <c r="AK314" s="9"/>
      <c r="AL314" s="9">
        <f t="shared" si="67"/>
        <v>262.58641507</v>
      </c>
      <c r="AN314" s="2">
        <v>0.025</v>
      </c>
      <c r="AO314" s="4">
        <f t="shared" si="68"/>
        <v>0</v>
      </c>
      <c r="AP314" s="4"/>
      <c r="AQ314" s="4"/>
      <c r="AR314" t="s">
        <v>521</v>
      </c>
    </row>
    <row r="315" spans="1:44" ht="15">
      <c r="A315">
        <v>1186767</v>
      </c>
      <c r="B315" t="s">
        <v>21</v>
      </c>
      <c r="C315" t="s">
        <v>1276</v>
      </c>
      <c r="D315" t="s">
        <v>129</v>
      </c>
      <c r="E315" t="s">
        <v>246</v>
      </c>
      <c r="F315" t="s">
        <v>32</v>
      </c>
      <c r="G315">
        <v>1548</v>
      </c>
      <c r="H315">
        <v>2006</v>
      </c>
      <c r="I315">
        <v>3</v>
      </c>
      <c r="J315">
        <v>3</v>
      </c>
      <c r="K315">
        <v>3</v>
      </c>
      <c r="L315">
        <v>0</v>
      </c>
      <c r="M315" s="5">
        <v>44755</v>
      </c>
      <c r="N315" s="1">
        <v>44788</v>
      </c>
      <c r="O315" s="1"/>
      <c r="P315" s="3">
        <f t="shared" si="64"/>
        <v>33</v>
      </c>
      <c r="Q315" s="3">
        <v>225</v>
      </c>
      <c r="R315">
        <v>134</v>
      </c>
      <c r="S315" s="8">
        <v>280500</v>
      </c>
      <c r="T315" s="4">
        <f t="shared" si="65"/>
        <v>14025</v>
      </c>
      <c r="U315" s="7">
        <v>305000</v>
      </c>
      <c r="V315" s="7">
        <v>279000</v>
      </c>
      <c r="W315" s="7"/>
      <c r="AA315" s="7">
        <f t="shared" si="69"/>
        <v>-1500</v>
      </c>
      <c r="AB315" s="7">
        <v>260</v>
      </c>
      <c r="AC315" t="s">
        <v>1420</v>
      </c>
      <c r="AD315" s="4">
        <v>8.666666666666666</v>
      </c>
      <c r="AE315" s="4">
        <v>1161.3333333333333</v>
      </c>
      <c r="AG315" s="9">
        <v>2650.08</v>
      </c>
      <c r="AH315" s="9">
        <f t="shared" si="66"/>
        <v>7.2604931506849315</v>
      </c>
      <c r="AI315" s="9">
        <v>1633.6109589041096</v>
      </c>
      <c r="AJ315" s="6"/>
      <c r="AK315" s="9"/>
      <c r="AL315" s="9">
        <f t="shared" si="67"/>
        <v>496.48691925</v>
      </c>
      <c r="AN315" s="2">
        <v>0.025</v>
      </c>
      <c r="AO315" s="4">
        <f t="shared" si="68"/>
        <v>0</v>
      </c>
      <c r="AP315" s="4"/>
      <c r="AQ315" s="4"/>
      <c r="AR315" t="s">
        <v>247</v>
      </c>
    </row>
    <row r="316" spans="1:44" ht="15">
      <c r="A316">
        <v>1200293</v>
      </c>
      <c r="B316" t="s">
        <v>21</v>
      </c>
      <c r="C316" t="s">
        <v>1265</v>
      </c>
      <c r="D316" t="s">
        <v>27</v>
      </c>
      <c r="E316" t="s">
        <v>437</v>
      </c>
      <c r="F316" t="s">
        <v>60</v>
      </c>
      <c r="G316">
        <v>790</v>
      </c>
      <c r="H316">
        <v>2001</v>
      </c>
      <c r="I316">
        <v>1</v>
      </c>
      <c r="J316">
        <v>1</v>
      </c>
      <c r="K316">
        <v>1</v>
      </c>
      <c r="L316">
        <v>0</v>
      </c>
      <c r="M316" s="5">
        <v>44865</v>
      </c>
      <c r="N316" s="1">
        <v>44875</v>
      </c>
      <c r="O316" s="1"/>
      <c r="P316" s="3">
        <f t="shared" si="64"/>
        <v>10</v>
      </c>
      <c r="Q316" s="3">
        <v>115</v>
      </c>
      <c r="R316">
        <v>75</v>
      </c>
      <c r="S316" s="8">
        <v>153300</v>
      </c>
      <c r="T316" s="4">
        <f t="shared" si="65"/>
        <v>7665</v>
      </c>
      <c r="U316" s="7">
        <v>185000</v>
      </c>
      <c r="V316" s="7">
        <v>178000</v>
      </c>
      <c r="W316" s="7"/>
      <c r="AA316" s="7">
        <f t="shared" si="69"/>
        <v>24700</v>
      </c>
      <c r="AB316" s="7">
        <v>276</v>
      </c>
      <c r="AC316" t="s">
        <v>1420</v>
      </c>
      <c r="AD316" s="4">
        <v>9.2</v>
      </c>
      <c r="AE316" s="4">
        <v>690</v>
      </c>
      <c r="AG316" s="9">
        <v>1868.49</v>
      </c>
      <c r="AH316" s="9">
        <f t="shared" si="66"/>
        <v>5.1191506849315065</v>
      </c>
      <c r="AI316" s="9">
        <v>588.7023287671233</v>
      </c>
      <c r="AJ316" s="6"/>
      <c r="AK316" s="9"/>
      <c r="AL316" s="9">
        <f t="shared" si="67"/>
        <v>253.75998095</v>
      </c>
      <c r="AN316" s="2">
        <v>0.025</v>
      </c>
      <c r="AO316" s="4">
        <f t="shared" si="68"/>
        <v>0</v>
      </c>
      <c r="AP316" s="4"/>
      <c r="AQ316" s="4"/>
      <c r="AR316" t="s">
        <v>438</v>
      </c>
    </row>
    <row r="317" spans="1:44" ht="15">
      <c r="A317">
        <v>1183586</v>
      </c>
      <c r="B317" t="s">
        <v>21</v>
      </c>
      <c r="C317" t="s">
        <v>969</v>
      </c>
      <c r="D317" t="s">
        <v>27</v>
      </c>
      <c r="E317" t="s">
        <v>106</v>
      </c>
      <c r="F317" t="s">
        <v>60</v>
      </c>
      <c r="G317">
        <v>1118</v>
      </c>
      <c r="H317">
        <v>2008</v>
      </c>
      <c r="I317">
        <v>2</v>
      </c>
      <c r="J317">
        <v>2</v>
      </c>
      <c r="K317">
        <v>2</v>
      </c>
      <c r="L317">
        <v>0</v>
      </c>
      <c r="M317" s="5">
        <v>44762</v>
      </c>
      <c r="N317" s="1">
        <v>44770</v>
      </c>
      <c r="O317" s="1"/>
      <c r="P317" s="3">
        <f t="shared" si="64"/>
        <v>8</v>
      </c>
      <c r="Q317" s="3">
        <v>218</v>
      </c>
      <c r="R317">
        <v>178</v>
      </c>
      <c r="S317" s="8">
        <v>131400</v>
      </c>
      <c r="T317" s="4">
        <f t="shared" si="65"/>
        <v>6570</v>
      </c>
      <c r="U317" s="7">
        <v>165000</v>
      </c>
      <c r="V317" s="7">
        <v>148000</v>
      </c>
      <c r="W317" s="7"/>
      <c r="AA317" s="7">
        <f t="shared" si="69"/>
        <v>16600</v>
      </c>
      <c r="AB317" s="7">
        <v>285</v>
      </c>
      <c r="AC317" t="s">
        <v>1420</v>
      </c>
      <c r="AD317" s="4">
        <v>9.5</v>
      </c>
      <c r="AE317" s="4">
        <v>1691</v>
      </c>
      <c r="AG317" s="9">
        <v>222.56</v>
      </c>
      <c r="AH317" s="9">
        <f t="shared" si="66"/>
        <v>0.6097534246575342</v>
      </c>
      <c r="AI317" s="9">
        <v>132.92624657534247</v>
      </c>
      <c r="AJ317" s="6"/>
      <c r="AK317" s="9"/>
      <c r="AL317" s="9">
        <f t="shared" si="67"/>
        <v>481.04065954</v>
      </c>
      <c r="AN317" s="2">
        <v>0.025</v>
      </c>
      <c r="AO317" s="4">
        <f t="shared" si="68"/>
        <v>0</v>
      </c>
      <c r="AP317" s="4"/>
      <c r="AQ317" s="4"/>
      <c r="AR317" t="s">
        <v>107</v>
      </c>
    </row>
    <row r="318" spans="1:44" ht="15">
      <c r="A318">
        <v>1189231</v>
      </c>
      <c r="B318" t="s">
        <v>21</v>
      </c>
      <c r="C318" t="s">
        <v>949</v>
      </c>
      <c r="D318" t="s">
        <v>27</v>
      </c>
      <c r="E318" t="s">
        <v>33</v>
      </c>
      <c r="F318" t="s">
        <v>60</v>
      </c>
      <c r="G318">
        <v>1394</v>
      </c>
      <c r="H318">
        <v>2006</v>
      </c>
      <c r="I318">
        <v>3</v>
      </c>
      <c r="J318">
        <v>2</v>
      </c>
      <c r="K318">
        <v>2</v>
      </c>
      <c r="L318">
        <v>0</v>
      </c>
      <c r="M318" s="5">
        <v>44782</v>
      </c>
      <c r="N318" s="1">
        <v>44803</v>
      </c>
      <c r="O318" s="1"/>
      <c r="P318" s="3">
        <f t="shared" si="64"/>
        <v>21</v>
      </c>
      <c r="Q318" s="3">
        <v>198</v>
      </c>
      <c r="R318">
        <v>166</v>
      </c>
      <c r="S318" s="8">
        <v>283700</v>
      </c>
      <c r="T318" s="4">
        <f t="shared" si="65"/>
        <v>14185</v>
      </c>
      <c r="U318" s="7">
        <v>320000</v>
      </c>
      <c r="V318" s="7">
        <v>283000</v>
      </c>
      <c r="W318" s="7"/>
      <c r="AA318" s="7">
        <f t="shared" si="69"/>
        <v>-700</v>
      </c>
      <c r="AB318" s="7">
        <v>297</v>
      </c>
      <c r="AC318" t="s">
        <v>1420</v>
      </c>
      <c r="AD318" s="4">
        <v>9.9</v>
      </c>
      <c r="AE318" s="4">
        <v>1643.4</v>
      </c>
      <c r="AG318" s="9">
        <v>3281.73</v>
      </c>
      <c r="AH318" s="9">
        <f t="shared" si="66"/>
        <v>8.991041095890411</v>
      </c>
      <c r="AI318" s="9">
        <v>1780.2261369863015</v>
      </c>
      <c r="AJ318" s="6"/>
      <c r="AK318" s="9"/>
      <c r="AL318" s="9">
        <f t="shared" si="67"/>
        <v>436.90848894</v>
      </c>
      <c r="AN318" s="2">
        <v>0.025</v>
      </c>
      <c r="AO318" s="4">
        <f t="shared" si="68"/>
        <v>0</v>
      </c>
      <c r="AP318" s="4"/>
      <c r="AQ318" s="4"/>
      <c r="AR318" t="s">
        <v>618</v>
      </c>
    </row>
    <row r="319" spans="1:44" ht="15">
      <c r="A319">
        <v>1180506</v>
      </c>
      <c r="B319" t="s">
        <v>21</v>
      </c>
      <c r="C319" t="s">
        <v>950</v>
      </c>
      <c r="D319" t="s">
        <v>27</v>
      </c>
      <c r="E319" t="s">
        <v>364</v>
      </c>
      <c r="F319" t="s">
        <v>60</v>
      </c>
      <c r="G319">
        <v>1042</v>
      </c>
      <c r="H319">
        <v>1970</v>
      </c>
      <c r="I319">
        <v>2</v>
      </c>
      <c r="J319">
        <v>3</v>
      </c>
      <c r="K319">
        <v>2</v>
      </c>
      <c r="L319">
        <v>1</v>
      </c>
      <c r="M319" s="5">
        <v>44705</v>
      </c>
      <c r="N319" s="1">
        <v>44753</v>
      </c>
      <c r="O319" s="1"/>
      <c r="P319" s="3">
        <f t="shared" si="64"/>
        <v>48</v>
      </c>
      <c r="Q319" s="3">
        <v>275</v>
      </c>
      <c r="R319">
        <v>190</v>
      </c>
      <c r="S319" s="8">
        <v>171400</v>
      </c>
      <c r="T319" s="4">
        <f t="shared" si="65"/>
        <v>8570</v>
      </c>
      <c r="U319" s="7">
        <v>206000</v>
      </c>
      <c r="V319" s="7">
        <v>178000</v>
      </c>
      <c r="W319" s="7"/>
      <c r="AA319" s="7">
        <f t="shared" si="69"/>
        <v>6600</v>
      </c>
      <c r="AB319" s="7">
        <v>308</v>
      </c>
      <c r="AC319" t="s">
        <v>1420</v>
      </c>
      <c r="AD319" s="4">
        <v>10.266666666666667</v>
      </c>
      <c r="AE319" s="4">
        <v>1950.6666666666667</v>
      </c>
      <c r="AG319" s="9">
        <v>1866.13</v>
      </c>
      <c r="AH319" s="9">
        <f t="shared" si="66"/>
        <v>5.112684931506849</v>
      </c>
      <c r="AI319" s="9">
        <v>1405.9883561643835</v>
      </c>
      <c r="AJ319" s="6"/>
      <c r="AK319" s="9"/>
      <c r="AL319" s="9">
        <f t="shared" si="67"/>
        <v>606.81734575</v>
      </c>
      <c r="AN319" s="2">
        <v>0.025</v>
      </c>
      <c r="AO319" s="4">
        <f t="shared" si="68"/>
        <v>0</v>
      </c>
      <c r="AP319" s="4"/>
      <c r="AQ319" s="4"/>
      <c r="AR319" t="s">
        <v>365</v>
      </c>
    </row>
    <row r="320" spans="1:44" ht="15">
      <c r="A320">
        <v>1175959</v>
      </c>
      <c r="B320" t="s">
        <v>21</v>
      </c>
      <c r="C320" t="s">
        <v>971</v>
      </c>
      <c r="D320" t="s">
        <v>27</v>
      </c>
      <c r="E320" t="s">
        <v>112</v>
      </c>
      <c r="F320" t="s">
        <v>60</v>
      </c>
      <c r="G320">
        <v>1346</v>
      </c>
      <c r="H320">
        <v>2006</v>
      </c>
      <c r="I320">
        <v>3</v>
      </c>
      <c r="J320">
        <v>2</v>
      </c>
      <c r="K320">
        <v>2</v>
      </c>
      <c r="L320">
        <v>0</v>
      </c>
      <c r="M320" s="5">
        <v>44712</v>
      </c>
      <c r="N320" s="1">
        <v>44728</v>
      </c>
      <c r="O320" s="1"/>
      <c r="P320" s="3">
        <f t="shared" si="64"/>
        <v>16</v>
      </c>
      <c r="Q320" s="3">
        <v>268</v>
      </c>
      <c r="R320">
        <v>231</v>
      </c>
      <c r="S320" s="8">
        <v>213100</v>
      </c>
      <c r="T320" s="4">
        <f t="shared" si="65"/>
        <v>10655</v>
      </c>
      <c r="U320" s="7">
        <v>275000</v>
      </c>
      <c r="V320" s="7">
        <v>234000</v>
      </c>
      <c r="W320" s="7"/>
      <c r="AA320" s="7">
        <f t="shared" si="69"/>
        <v>20900</v>
      </c>
      <c r="AB320" s="7">
        <v>320</v>
      </c>
      <c r="AC320" t="s">
        <v>1420</v>
      </c>
      <c r="AD320" s="4">
        <v>10.666666666666666</v>
      </c>
      <c r="AE320" s="4">
        <v>2464</v>
      </c>
      <c r="AG320" s="9">
        <v>2471.48</v>
      </c>
      <c r="AH320" s="9">
        <f t="shared" si="66"/>
        <v>6.771178082191781</v>
      </c>
      <c r="AI320" s="9">
        <v>1814.6757260273973</v>
      </c>
      <c r="AJ320" s="6"/>
      <c r="AK320" s="9"/>
      <c r="AL320" s="9">
        <f t="shared" si="67"/>
        <v>591.37108604</v>
      </c>
      <c r="AN320" s="2">
        <v>0.0325</v>
      </c>
      <c r="AO320" s="4">
        <f t="shared" si="68"/>
        <v>0</v>
      </c>
      <c r="AP320" s="4"/>
      <c r="AQ320" s="4"/>
      <c r="AR320" t="s">
        <v>113</v>
      </c>
    </row>
    <row r="321" spans="1:44" ht="15">
      <c r="A321">
        <v>1199179</v>
      </c>
      <c r="B321" t="s">
        <v>21</v>
      </c>
      <c r="C321" t="s">
        <v>910</v>
      </c>
      <c r="D321" t="s">
        <v>27</v>
      </c>
      <c r="E321" t="s">
        <v>75</v>
      </c>
      <c r="F321" t="s">
        <v>60</v>
      </c>
      <c r="G321">
        <v>1115</v>
      </c>
      <c r="H321">
        <v>1987</v>
      </c>
      <c r="I321">
        <v>2</v>
      </c>
      <c r="J321">
        <v>2</v>
      </c>
      <c r="K321">
        <v>2</v>
      </c>
      <c r="L321">
        <v>0</v>
      </c>
      <c r="M321" s="5">
        <v>44854</v>
      </c>
      <c r="N321" s="1">
        <v>44868</v>
      </c>
      <c r="O321" s="1"/>
      <c r="P321" s="3">
        <f t="shared" si="64"/>
        <v>14</v>
      </c>
      <c r="Q321" s="3">
        <v>126</v>
      </c>
      <c r="R321">
        <v>110</v>
      </c>
      <c r="S321" s="8">
        <v>119100</v>
      </c>
      <c r="T321" s="4">
        <f t="shared" si="65"/>
        <v>5955</v>
      </c>
      <c r="U321" s="7">
        <v>140000</v>
      </c>
      <c r="V321" s="7">
        <v>128000</v>
      </c>
      <c r="W321" s="7"/>
      <c r="AA321" s="7">
        <f t="shared" si="69"/>
        <v>8900</v>
      </c>
      <c r="AB321" s="7">
        <v>324</v>
      </c>
      <c r="AC321" t="s">
        <v>1420</v>
      </c>
      <c r="AD321" s="4">
        <v>10.8</v>
      </c>
      <c r="AE321" s="4">
        <v>1188</v>
      </c>
      <c r="AG321" s="9">
        <v>685.93</v>
      </c>
      <c r="AH321" s="9">
        <f t="shared" si="66"/>
        <v>1.8792602739726025</v>
      </c>
      <c r="AI321" s="9">
        <v>236.78679452054791</v>
      </c>
      <c r="AJ321" s="6"/>
      <c r="AK321" s="9"/>
      <c r="AL321" s="9">
        <f t="shared" si="67"/>
        <v>278.03267478</v>
      </c>
      <c r="AN321" s="2">
        <v>0.03</v>
      </c>
      <c r="AO321" s="4">
        <f t="shared" si="68"/>
        <v>0</v>
      </c>
      <c r="AP321" s="4"/>
      <c r="AQ321" s="4"/>
      <c r="AR321" t="s">
        <v>76</v>
      </c>
    </row>
    <row r="322" spans="1:44" ht="15">
      <c r="A322">
        <v>1186317</v>
      </c>
      <c r="B322" t="s">
        <v>21</v>
      </c>
      <c r="C322" t="s">
        <v>1027</v>
      </c>
      <c r="D322" t="s">
        <v>27</v>
      </c>
      <c r="E322" t="s">
        <v>557</v>
      </c>
      <c r="F322" t="s">
        <v>22</v>
      </c>
      <c r="G322">
        <v>2348</v>
      </c>
      <c r="H322">
        <v>2000</v>
      </c>
      <c r="I322">
        <v>3</v>
      </c>
      <c r="J322">
        <v>3</v>
      </c>
      <c r="K322">
        <v>2</v>
      </c>
      <c r="L322">
        <v>1</v>
      </c>
      <c r="M322" s="5">
        <v>44762</v>
      </c>
      <c r="N322" s="1">
        <v>44785</v>
      </c>
      <c r="O322" s="1"/>
      <c r="P322" s="3">
        <f aca="true" t="shared" si="70" ref="P322:P385">N322-M322</f>
        <v>23</v>
      </c>
      <c r="Q322" s="3">
        <v>218</v>
      </c>
      <c r="R322">
        <v>148</v>
      </c>
      <c r="S322" s="8">
        <v>439200</v>
      </c>
      <c r="T322" s="4">
        <f aca="true" t="shared" si="71" ref="T322:T385">S322*5%</f>
        <v>21960</v>
      </c>
      <c r="U322" s="7">
        <v>470000</v>
      </c>
      <c r="V322" s="7">
        <v>434000</v>
      </c>
      <c r="W322" s="7"/>
      <c r="AA322" s="7">
        <f t="shared" si="69"/>
        <v>-5200</v>
      </c>
      <c r="AB322" s="7">
        <v>335</v>
      </c>
      <c r="AC322" t="s">
        <v>1420</v>
      </c>
      <c r="AD322" s="4">
        <v>11.166666666666666</v>
      </c>
      <c r="AE322" s="4">
        <v>1652.6666666666665</v>
      </c>
      <c r="AG322" s="9">
        <v>193.8</v>
      </c>
      <c r="AH322" s="9">
        <f aca="true" t="shared" si="72" ref="AH322:AH385">AG322/365</f>
        <v>0.5309589041095891</v>
      </c>
      <c r="AI322" s="9">
        <v>115.74904109589043</v>
      </c>
      <c r="AJ322" s="6"/>
      <c r="AK322" s="9"/>
      <c r="AL322" s="9">
        <f aca="true" t="shared" si="73" ref="AL322:AL385">((5.5+(100*0.07171)+((100*71.68)/1000)+(100*0.00062)+(19.9*0.03)+(19.9*0.025641)+(19.9*0.1)+43.2)/30)*Q322</f>
        <v>481.04065954</v>
      </c>
      <c r="AN322" s="2">
        <v>0.025</v>
      </c>
      <c r="AO322" s="4">
        <f aca="true" t="shared" si="74" ref="AO322:AO385">AN322*W322</f>
        <v>0</v>
      </c>
      <c r="AP322" s="4"/>
      <c r="AQ322" s="4"/>
      <c r="AR322" t="s">
        <v>558</v>
      </c>
    </row>
    <row r="323" spans="1:44" ht="15">
      <c r="A323">
        <v>1179517</v>
      </c>
      <c r="B323" t="s">
        <v>21</v>
      </c>
      <c r="C323" t="s">
        <v>1322</v>
      </c>
      <c r="D323" t="s">
        <v>159</v>
      </c>
      <c r="E323" t="s">
        <v>257</v>
      </c>
      <c r="F323" t="s">
        <v>60</v>
      </c>
      <c r="G323">
        <v>791</v>
      </c>
      <c r="H323">
        <v>1983</v>
      </c>
      <c r="I323">
        <v>2</v>
      </c>
      <c r="J323">
        <v>2</v>
      </c>
      <c r="K323">
        <v>2</v>
      </c>
      <c r="L323">
        <v>0</v>
      </c>
      <c r="M323" s="5">
        <v>44740</v>
      </c>
      <c r="N323" s="1">
        <v>44748</v>
      </c>
      <c r="O323" s="1"/>
      <c r="P323" s="3">
        <f t="shared" si="70"/>
        <v>8</v>
      </c>
      <c r="Q323" s="3">
        <v>240</v>
      </c>
      <c r="R323">
        <v>159</v>
      </c>
      <c r="S323" s="8">
        <v>379500</v>
      </c>
      <c r="T323" s="4">
        <f t="shared" si="71"/>
        <v>18975</v>
      </c>
      <c r="U323" s="7">
        <v>430000</v>
      </c>
      <c r="V323" s="7">
        <v>358000</v>
      </c>
      <c r="W323" s="7"/>
      <c r="AA323" s="7">
        <f t="shared" si="69"/>
        <v>-21500</v>
      </c>
      <c r="AB323" s="7">
        <v>340</v>
      </c>
      <c r="AC323" t="s">
        <v>1420</v>
      </c>
      <c r="AD323" s="4">
        <v>11.333333333333334</v>
      </c>
      <c r="AE323" s="4">
        <v>1802</v>
      </c>
      <c r="AG323" s="9">
        <v>4089.84</v>
      </c>
      <c r="AH323" s="9">
        <f t="shared" si="72"/>
        <v>11.205041095890412</v>
      </c>
      <c r="AI323" s="9">
        <v>2689.209863013699</v>
      </c>
      <c r="AJ323" s="6"/>
      <c r="AK323" s="9"/>
      <c r="AL323" s="9">
        <f t="shared" si="73"/>
        <v>529.5860472</v>
      </c>
      <c r="AN323" s="2">
        <v>0.025</v>
      </c>
      <c r="AO323" s="4">
        <f t="shared" si="74"/>
        <v>0</v>
      </c>
      <c r="AP323" s="4"/>
      <c r="AQ323" s="4"/>
      <c r="AR323" t="s">
        <v>258</v>
      </c>
    </row>
    <row r="324" spans="1:44" ht="15">
      <c r="A324">
        <v>1208098</v>
      </c>
      <c r="B324" t="s">
        <v>21</v>
      </c>
      <c r="C324" t="s">
        <v>1183</v>
      </c>
      <c r="D324" t="s">
        <v>24</v>
      </c>
      <c r="E324" t="s">
        <v>455</v>
      </c>
      <c r="F324" t="s">
        <v>32</v>
      </c>
      <c r="G324">
        <v>1878</v>
      </c>
      <c r="H324">
        <v>2016</v>
      </c>
      <c r="I324">
        <v>3</v>
      </c>
      <c r="J324">
        <v>3</v>
      </c>
      <c r="K324">
        <v>2</v>
      </c>
      <c r="L324">
        <v>1</v>
      </c>
      <c r="M324" s="5">
        <v>44924</v>
      </c>
      <c r="N324" s="1">
        <v>44940</v>
      </c>
      <c r="O324" s="1"/>
      <c r="P324" s="3">
        <f t="shared" si="70"/>
        <v>16</v>
      </c>
      <c r="Q324" s="3">
        <v>56</v>
      </c>
      <c r="R324">
        <v>17</v>
      </c>
      <c r="S324" s="8">
        <v>228100</v>
      </c>
      <c r="T324" s="4">
        <f t="shared" si="71"/>
        <v>11405</v>
      </c>
      <c r="U324" s="7">
        <v>265000</v>
      </c>
      <c r="V324" s="7">
        <v>265000</v>
      </c>
      <c r="W324" s="7"/>
      <c r="AA324" s="7">
        <f t="shared" si="69"/>
        <v>36900</v>
      </c>
      <c r="AB324" s="7">
        <v>350</v>
      </c>
      <c r="AC324" t="s">
        <v>1420</v>
      </c>
      <c r="AD324" s="4">
        <v>11.666666666666666</v>
      </c>
      <c r="AE324" s="4">
        <v>198.33333333333331</v>
      </c>
      <c r="AG324" s="9">
        <v>3280.57</v>
      </c>
      <c r="AH324" s="9">
        <f t="shared" si="72"/>
        <v>8.98786301369863</v>
      </c>
      <c r="AI324" s="9">
        <v>503.3203287671233</v>
      </c>
      <c r="AJ324" s="6"/>
      <c r="AK324" s="9"/>
      <c r="AL324" s="9">
        <f t="shared" si="73"/>
        <v>123.57007768</v>
      </c>
      <c r="AN324" s="2">
        <v>0.025</v>
      </c>
      <c r="AO324" s="4">
        <f t="shared" si="74"/>
        <v>0</v>
      </c>
      <c r="AP324" s="4"/>
      <c r="AQ324" s="4"/>
      <c r="AR324" t="s">
        <v>456</v>
      </c>
    </row>
    <row r="325" spans="1:44" ht="15">
      <c r="A325">
        <v>1177505</v>
      </c>
      <c r="B325" t="s">
        <v>21</v>
      </c>
      <c r="C325" t="s">
        <v>951</v>
      </c>
      <c r="D325" t="s">
        <v>27</v>
      </c>
      <c r="E325" t="s">
        <v>653</v>
      </c>
      <c r="F325" t="s">
        <v>60</v>
      </c>
      <c r="G325">
        <v>1130</v>
      </c>
      <c r="H325">
        <v>1971</v>
      </c>
      <c r="I325">
        <v>2</v>
      </c>
      <c r="J325">
        <v>2</v>
      </c>
      <c r="K325">
        <v>2</v>
      </c>
      <c r="L325">
        <v>0</v>
      </c>
      <c r="M325" s="5">
        <v>44720</v>
      </c>
      <c r="N325" s="1">
        <v>44737</v>
      </c>
      <c r="O325" s="1"/>
      <c r="P325" s="3">
        <f t="shared" si="70"/>
        <v>17</v>
      </c>
      <c r="Q325" s="3">
        <v>260</v>
      </c>
      <c r="R325">
        <v>232</v>
      </c>
      <c r="S325" s="8">
        <v>138400</v>
      </c>
      <c r="T325" s="4">
        <f t="shared" si="71"/>
        <v>6920</v>
      </c>
      <c r="U325" s="7">
        <v>160000</v>
      </c>
      <c r="V325" s="7">
        <v>142000</v>
      </c>
      <c r="W325" s="7"/>
      <c r="AA325" s="7">
        <f t="shared" si="69"/>
        <v>3600</v>
      </c>
      <c r="AB325" s="7">
        <v>358</v>
      </c>
      <c r="AC325" t="s">
        <v>1420</v>
      </c>
      <c r="AD325" s="4">
        <v>11.933333333333334</v>
      </c>
      <c r="AE325" s="4">
        <v>2768.5333333333333</v>
      </c>
      <c r="AG325" s="9">
        <v>1546.81</v>
      </c>
      <c r="AH325" s="9">
        <f t="shared" si="72"/>
        <v>4.237835616438356</v>
      </c>
      <c r="AI325" s="9">
        <v>1101.8372602739726</v>
      </c>
      <c r="AJ325" s="6"/>
      <c r="AK325" s="9"/>
      <c r="AL325" s="9">
        <f t="shared" si="73"/>
        <v>573.7182178</v>
      </c>
      <c r="AN325" s="2">
        <v>0.025</v>
      </c>
      <c r="AO325" s="4">
        <f t="shared" si="74"/>
        <v>0</v>
      </c>
      <c r="AP325" s="4"/>
      <c r="AQ325" s="4"/>
      <c r="AR325" t="s">
        <v>654</v>
      </c>
    </row>
    <row r="326" spans="1:44" ht="15">
      <c r="A326">
        <v>1204281</v>
      </c>
      <c r="B326" t="s">
        <v>21</v>
      </c>
      <c r="C326" t="s">
        <v>1194</v>
      </c>
      <c r="D326" t="s">
        <v>27</v>
      </c>
      <c r="E326" t="s">
        <v>61</v>
      </c>
      <c r="F326" t="s">
        <v>60</v>
      </c>
      <c r="G326">
        <v>1247</v>
      </c>
      <c r="H326">
        <v>2003</v>
      </c>
      <c r="I326">
        <v>3</v>
      </c>
      <c r="J326">
        <v>2</v>
      </c>
      <c r="K326">
        <v>2</v>
      </c>
      <c r="L326">
        <v>0</v>
      </c>
      <c r="M326" s="5">
        <v>44881</v>
      </c>
      <c r="N326" s="1">
        <v>44907</v>
      </c>
      <c r="O326" s="1"/>
      <c r="P326" s="3">
        <f t="shared" si="70"/>
        <v>26</v>
      </c>
      <c r="Q326" s="3">
        <v>99</v>
      </c>
      <c r="R326">
        <v>71</v>
      </c>
      <c r="S326" s="8">
        <v>222000</v>
      </c>
      <c r="T326" s="4">
        <f t="shared" si="71"/>
        <v>11100</v>
      </c>
      <c r="U326" s="7">
        <v>250000</v>
      </c>
      <c r="V326" s="7">
        <v>243000</v>
      </c>
      <c r="W326" s="7"/>
      <c r="AA326" s="7">
        <f t="shared" si="69"/>
        <v>21000</v>
      </c>
      <c r="AB326" s="7">
        <v>463</v>
      </c>
      <c r="AC326" t="s">
        <v>1420</v>
      </c>
      <c r="AD326" s="4">
        <v>15.433333333333334</v>
      </c>
      <c r="AE326" s="4">
        <v>1095.7666666666667</v>
      </c>
      <c r="AG326" s="9">
        <v>2632.12</v>
      </c>
      <c r="AH326" s="9">
        <f t="shared" si="72"/>
        <v>7.211287671232877</v>
      </c>
      <c r="AI326" s="9">
        <v>713.9174794520549</v>
      </c>
      <c r="AJ326" s="6"/>
      <c r="AK326" s="9"/>
      <c r="AL326" s="9">
        <f t="shared" si="73"/>
        <v>218.45424447</v>
      </c>
      <c r="AN326" s="2">
        <v>0.025</v>
      </c>
      <c r="AO326" s="4">
        <f t="shared" si="74"/>
        <v>0</v>
      </c>
      <c r="AP326" s="4"/>
      <c r="AQ326" s="4"/>
      <c r="AR326" t="s">
        <v>62</v>
      </c>
    </row>
    <row r="327" spans="1:44" ht="15">
      <c r="A327">
        <v>1161674</v>
      </c>
      <c r="B327" t="s">
        <v>21</v>
      </c>
      <c r="C327" t="s">
        <v>1413</v>
      </c>
      <c r="D327" t="s">
        <v>129</v>
      </c>
      <c r="E327" t="s">
        <v>534</v>
      </c>
      <c r="F327" t="s">
        <v>60</v>
      </c>
      <c r="G327">
        <v>1510</v>
      </c>
      <c r="H327">
        <v>1974</v>
      </c>
      <c r="I327">
        <v>3</v>
      </c>
      <c r="J327">
        <v>3</v>
      </c>
      <c r="K327">
        <v>2</v>
      </c>
      <c r="L327">
        <v>1</v>
      </c>
      <c r="M327" s="5">
        <v>44641</v>
      </c>
      <c r="N327" s="1">
        <v>44655</v>
      </c>
      <c r="O327" s="1"/>
      <c r="P327" s="3">
        <f t="shared" si="70"/>
        <v>14</v>
      </c>
      <c r="Q327" s="3">
        <v>339</v>
      </c>
      <c r="R327">
        <v>227</v>
      </c>
      <c r="S327" s="7">
        <v>316400</v>
      </c>
      <c r="T327" s="4">
        <f t="shared" si="71"/>
        <v>15820</v>
      </c>
      <c r="U327" s="7">
        <v>375000</v>
      </c>
      <c r="V327" s="7">
        <v>321000</v>
      </c>
      <c r="W327" s="7"/>
      <c r="AA327" s="7">
        <f t="shared" si="69"/>
        <v>4600</v>
      </c>
      <c r="AB327" s="7">
        <v>516</v>
      </c>
      <c r="AC327" t="s">
        <v>1420</v>
      </c>
      <c r="AD327" s="4">
        <v>17.2</v>
      </c>
      <c r="AE327" s="4"/>
      <c r="AG327" s="9">
        <v>2588.74</v>
      </c>
      <c r="AH327" s="9">
        <f t="shared" si="72"/>
        <v>7.092438356164383</v>
      </c>
      <c r="AI327" s="9">
        <v>2404.336602739726</v>
      </c>
      <c r="AJ327" s="6"/>
      <c r="AK327" s="9"/>
      <c r="AL327" s="9">
        <f t="shared" si="73"/>
        <v>748.04029167</v>
      </c>
      <c r="AN327" s="2">
        <v>0.025</v>
      </c>
      <c r="AO327" s="4">
        <f t="shared" si="74"/>
        <v>0</v>
      </c>
      <c r="AP327" s="4"/>
      <c r="AQ327" s="4"/>
      <c r="AR327" t="s">
        <v>535</v>
      </c>
    </row>
    <row r="328" spans="1:44" ht="15">
      <c r="A328">
        <v>1190635</v>
      </c>
      <c r="B328" t="s">
        <v>21</v>
      </c>
      <c r="C328" t="s">
        <v>1260</v>
      </c>
      <c r="D328" t="s">
        <v>24</v>
      </c>
      <c r="E328" t="s">
        <v>532</v>
      </c>
      <c r="F328" t="s">
        <v>22</v>
      </c>
      <c r="G328">
        <v>2136</v>
      </c>
      <c r="H328">
        <v>2016</v>
      </c>
      <c r="I328">
        <v>4</v>
      </c>
      <c r="J328">
        <v>3</v>
      </c>
      <c r="K328">
        <v>3</v>
      </c>
      <c r="L328">
        <v>0</v>
      </c>
      <c r="M328" s="5">
        <v>44774</v>
      </c>
      <c r="N328" s="1">
        <v>44812</v>
      </c>
      <c r="O328" s="1"/>
      <c r="P328" s="3">
        <f t="shared" si="70"/>
        <v>38</v>
      </c>
      <c r="Q328" s="3">
        <v>206</v>
      </c>
      <c r="R328">
        <v>157</v>
      </c>
      <c r="S328" s="8">
        <v>358000</v>
      </c>
      <c r="T328" s="4">
        <f t="shared" si="71"/>
        <v>17900</v>
      </c>
      <c r="U328" s="7">
        <v>426000</v>
      </c>
      <c r="V328" s="7">
        <v>363000</v>
      </c>
      <c r="W328" s="7"/>
      <c r="AA328" s="7">
        <f t="shared" si="69"/>
        <v>5000</v>
      </c>
      <c r="AB328" s="7">
        <v>30</v>
      </c>
      <c r="AC328" t="s">
        <v>1421</v>
      </c>
      <c r="AD328" s="4">
        <v>0.25</v>
      </c>
      <c r="AE328" s="4">
        <v>39.25</v>
      </c>
      <c r="AG328" s="9">
        <v>5939.62</v>
      </c>
      <c r="AH328" s="9">
        <f t="shared" si="72"/>
        <v>16.272931506849314</v>
      </c>
      <c r="AI328" s="9">
        <v>3352.2238904109586</v>
      </c>
      <c r="AJ328" s="6"/>
      <c r="AK328" s="9"/>
      <c r="AL328" s="9">
        <f t="shared" si="73"/>
        <v>454.56135718</v>
      </c>
      <c r="AN328" s="2">
        <v>0.025</v>
      </c>
      <c r="AO328" s="4">
        <f t="shared" si="74"/>
        <v>0</v>
      </c>
      <c r="AP328" s="4"/>
      <c r="AQ328" s="4"/>
      <c r="AR328" t="s">
        <v>533</v>
      </c>
    </row>
    <row r="329" spans="1:44" ht="15">
      <c r="A329">
        <v>1174603</v>
      </c>
      <c r="B329" t="s">
        <v>21</v>
      </c>
      <c r="C329" t="s">
        <v>1002</v>
      </c>
      <c r="D329" t="s">
        <v>24</v>
      </c>
      <c r="E329" t="s">
        <v>532</v>
      </c>
      <c r="F329" t="s">
        <v>22</v>
      </c>
      <c r="G329">
        <v>1621</v>
      </c>
      <c r="H329">
        <v>2016</v>
      </c>
      <c r="I329">
        <v>3</v>
      </c>
      <c r="J329">
        <v>2</v>
      </c>
      <c r="K329">
        <v>2</v>
      </c>
      <c r="L329">
        <v>0</v>
      </c>
      <c r="M329" s="5">
        <v>44692</v>
      </c>
      <c r="N329" s="1">
        <v>44722</v>
      </c>
      <c r="O329" s="1"/>
      <c r="P329" s="3">
        <f t="shared" si="70"/>
        <v>30</v>
      </c>
      <c r="Q329" s="3">
        <v>288</v>
      </c>
      <c r="R329">
        <v>247</v>
      </c>
      <c r="S329" s="7">
        <v>324800</v>
      </c>
      <c r="T329" s="4">
        <f t="shared" si="71"/>
        <v>16240</v>
      </c>
      <c r="U329" s="7">
        <v>390000</v>
      </c>
      <c r="V329" s="7">
        <v>315000</v>
      </c>
      <c r="W329" s="7"/>
      <c r="AA329" s="7">
        <f t="shared" si="69"/>
        <v>-9800</v>
      </c>
      <c r="AB329" s="7">
        <v>30</v>
      </c>
      <c r="AC329" t="s">
        <v>1421</v>
      </c>
      <c r="AD329" s="4">
        <v>0.25</v>
      </c>
      <c r="AE329" s="4">
        <v>61.75</v>
      </c>
      <c r="AG329" s="9">
        <v>4590.66</v>
      </c>
      <c r="AH329" s="9">
        <f t="shared" si="72"/>
        <v>12.577150684931507</v>
      </c>
      <c r="AI329" s="9">
        <v>3622.219397260274</v>
      </c>
      <c r="AJ329" s="6"/>
      <c r="AK329" s="9"/>
      <c r="AL329" s="9">
        <f t="shared" si="73"/>
        <v>635.50325664</v>
      </c>
      <c r="AN329" s="2">
        <v>0.025</v>
      </c>
      <c r="AO329" s="4">
        <f t="shared" si="74"/>
        <v>0</v>
      </c>
      <c r="AP329" s="4"/>
      <c r="AQ329" s="4"/>
      <c r="AR329" t="s">
        <v>562</v>
      </c>
    </row>
    <row r="330" spans="1:44" ht="15">
      <c r="A330">
        <v>1175193</v>
      </c>
      <c r="B330" t="s">
        <v>21</v>
      </c>
      <c r="C330" t="s">
        <v>1003</v>
      </c>
      <c r="D330" t="s">
        <v>24</v>
      </c>
      <c r="E330" t="s">
        <v>532</v>
      </c>
      <c r="F330" t="s">
        <v>22</v>
      </c>
      <c r="G330">
        <v>1621</v>
      </c>
      <c r="H330">
        <v>2016</v>
      </c>
      <c r="I330">
        <v>3</v>
      </c>
      <c r="J330">
        <v>2</v>
      </c>
      <c r="K330">
        <v>2</v>
      </c>
      <c r="L330">
        <v>0</v>
      </c>
      <c r="M330" s="5">
        <v>44707</v>
      </c>
      <c r="N330" s="1">
        <v>44726</v>
      </c>
      <c r="O330" s="1"/>
      <c r="P330" s="3">
        <f t="shared" si="70"/>
        <v>19</v>
      </c>
      <c r="Q330" s="3">
        <v>273</v>
      </c>
      <c r="R330">
        <v>243</v>
      </c>
      <c r="S330" s="7">
        <v>340000</v>
      </c>
      <c r="T330" s="4">
        <f t="shared" si="71"/>
        <v>17000</v>
      </c>
      <c r="U330" s="7">
        <v>395000</v>
      </c>
      <c r="V330" s="7">
        <v>313000</v>
      </c>
      <c r="W330" s="7"/>
      <c r="AA330" s="7">
        <f t="shared" si="69"/>
        <v>-27000</v>
      </c>
      <c r="AB330" s="7">
        <v>30</v>
      </c>
      <c r="AC330" t="s">
        <v>1421</v>
      </c>
      <c r="AD330" s="4">
        <v>0.25</v>
      </c>
      <c r="AE330" s="4">
        <v>60.75</v>
      </c>
      <c r="AG330" s="9">
        <v>4590.66</v>
      </c>
      <c r="AH330" s="9">
        <f t="shared" si="72"/>
        <v>12.577150684931507</v>
      </c>
      <c r="AI330" s="9">
        <v>3433.5621369863015</v>
      </c>
      <c r="AJ330" s="6"/>
      <c r="AK330" s="9"/>
      <c r="AL330" s="9">
        <f t="shared" si="73"/>
        <v>602.40412869</v>
      </c>
      <c r="AN330" s="2">
        <v>0.025</v>
      </c>
      <c r="AO330" s="4">
        <f t="shared" si="74"/>
        <v>0</v>
      </c>
      <c r="AP330" s="4"/>
      <c r="AQ330" s="4"/>
      <c r="AR330" t="s">
        <v>566</v>
      </c>
    </row>
    <row r="331" spans="1:44" ht="15">
      <c r="A331">
        <v>1158372</v>
      </c>
      <c r="B331" t="s">
        <v>21</v>
      </c>
      <c r="C331" t="s">
        <v>1115</v>
      </c>
      <c r="D331" t="s">
        <v>24</v>
      </c>
      <c r="E331" t="s">
        <v>292</v>
      </c>
      <c r="F331" t="s">
        <v>22</v>
      </c>
      <c r="G331">
        <v>1638</v>
      </c>
      <c r="H331">
        <v>1991</v>
      </c>
      <c r="I331">
        <v>3</v>
      </c>
      <c r="J331">
        <v>2</v>
      </c>
      <c r="K331">
        <v>2</v>
      </c>
      <c r="L331">
        <v>0</v>
      </c>
      <c r="M331" s="5">
        <v>44585</v>
      </c>
      <c r="N331" s="1">
        <v>44634</v>
      </c>
      <c r="O331" s="1"/>
      <c r="P331" s="3">
        <f t="shared" si="70"/>
        <v>49</v>
      </c>
      <c r="Q331" s="3">
        <v>395</v>
      </c>
      <c r="R331">
        <v>308</v>
      </c>
      <c r="S331" s="7">
        <v>301900</v>
      </c>
      <c r="T331" s="4">
        <f t="shared" si="71"/>
        <v>15095</v>
      </c>
      <c r="U331" s="7">
        <v>375000</v>
      </c>
      <c r="V331" s="7">
        <v>298000</v>
      </c>
      <c r="W331" s="7"/>
      <c r="AA331" s="7">
        <f t="shared" si="69"/>
        <v>-3900</v>
      </c>
      <c r="AB331" s="7">
        <v>50</v>
      </c>
      <c r="AC331" t="s">
        <v>1421</v>
      </c>
      <c r="AD331" s="4">
        <v>0.4166666666666667</v>
      </c>
      <c r="AE331" s="4">
        <v>128.33333333333334</v>
      </c>
      <c r="AG331" s="9">
        <v>1345.75</v>
      </c>
      <c r="AH331" s="9">
        <f t="shared" si="72"/>
        <v>3.686986301369863</v>
      </c>
      <c r="AI331" s="9">
        <v>1456.359589041096</v>
      </c>
      <c r="AJ331" s="6"/>
      <c r="AK331" s="9"/>
      <c r="AL331" s="9">
        <f t="shared" si="73"/>
        <v>871.61036935</v>
      </c>
      <c r="AN331" s="2">
        <v>0.025</v>
      </c>
      <c r="AO331" s="4">
        <f t="shared" si="74"/>
        <v>0</v>
      </c>
      <c r="AP331" s="4"/>
      <c r="AQ331" s="4"/>
      <c r="AR331" t="s">
        <v>293</v>
      </c>
    </row>
    <row r="332" spans="1:44" ht="15">
      <c r="A332">
        <v>1180710</v>
      </c>
      <c r="B332" t="s">
        <v>21</v>
      </c>
      <c r="C332" t="s">
        <v>1119</v>
      </c>
      <c r="D332" t="s">
        <v>27</v>
      </c>
      <c r="E332" t="s">
        <v>374</v>
      </c>
      <c r="F332" t="s">
        <v>22</v>
      </c>
      <c r="G332">
        <v>2201</v>
      </c>
      <c r="H332">
        <v>2005</v>
      </c>
      <c r="I332">
        <v>4</v>
      </c>
      <c r="J332">
        <v>3</v>
      </c>
      <c r="K332">
        <v>2</v>
      </c>
      <c r="L332">
        <v>1</v>
      </c>
      <c r="M332" s="5">
        <v>44740</v>
      </c>
      <c r="N332" s="1">
        <v>44755</v>
      </c>
      <c r="O332" s="1"/>
      <c r="P332" s="3">
        <f t="shared" si="70"/>
        <v>15</v>
      </c>
      <c r="Q332" s="3">
        <v>240</v>
      </c>
      <c r="R332">
        <v>180</v>
      </c>
      <c r="S332" s="8">
        <v>327500</v>
      </c>
      <c r="T332" s="4">
        <f t="shared" si="71"/>
        <v>16375</v>
      </c>
      <c r="U332" s="7">
        <v>360000</v>
      </c>
      <c r="V332" s="7">
        <v>306000</v>
      </c>
      <c r="W332" s="7"/>
      <c r="AA332" s="7">
        <f t="shared" si="69"/>
        <v>-21500</v>
      </c>
      <c r="AB332" s="7">
        <v>68</v>
      </c>
      <c r="AC332" t="s">
        <v>1421</v>
      </c>
      <c r="AD332" s="4">
        <v>0.5666666666666667</v>
      </c>
      <c r="AE332" s="4">
        <v>102</v>
      </c>
      <c r="AG332" s="9">
        <v>2334.6</v>
      </c>
      <c r="AH332" s="9">
        <f t="shared" si="72"/>
        <v>6.3961643835616435</v>
      </c>
      <c r="AI332" s="9">
        <v>1535.0794520547945</v>
      </c>
      <c r="AJ332" s="6"/>
      <c r="AK332" s="9"/>
      <c r="AL332" s="9">
        <f t="shared" si="73"/>
        <v>529.5860472</v>
      </c>
      <c r="AN332" s="2">
        <v>0.025</v>
      </c>
      <c r="AO332" s="4">
        <f t="shared" si="74"/>
        <v>0</v>
      </c>
      <c r="AP332" s="4"/>
      <c r="AQ332" s="4"/>
      <c r="AR332" t="s">
        <v>375</v>
      </c>
    </row>
    <row r="333" spans="1:44" ht="15">
      <c r="A333">
        <v>1182325</v>
      </c>
      <c r="B333" t="s">
        <v>21</v>
      </c>
      <c r="C333" t="s">
        <v>1234</v>
      </c>
      <c r="D333" t="s">
        <v>27</v>
      </c>
      <c r="E333" t="s">
        <v>579</v>
      </c>
      <c r="F333" t="s">
        <v>22</v>
      </c>
      <c r="G333">
        <v>2688</v>
      </c>
      <c r="H333">
        <v>2006</v>
      </c>
      <c r="I333">
        <v>4</v>
      </c>
      <c r="J333">
        <v>3</v>
      </c>
      <c r="K333">
        <v>3</v>
      </c>
      <c r="L333">
        <v>0</v>
      </c>
      <c r="M333" s="5">
        <v>44708</v>
      </c>
      <c r="N333" s="1">
        <v>44763</v>
      </c>
      <c r="O333" s="1"/>
      <c r="P333" s="3">
        <f t="shared" si="70"/>
        <v>55</v>
      </c>
      <c r="Q333" s="3">
        <v>272</v>
      </c>
      <c r="R333">
        <v>206</v>
      </c>
      <c r="S333" s="8">
        <v>444400</v>
      </c>
      <c r="T333" s="4">
        <f t="shared" si="71"/>
        <v>22220</v>
      </c>
      <c r="U333" s="7">
        <v>480000</v>
      </c>
      <c r="V333" s="7">
        <v>404000</v>
      </c>
      <c r="W333" s="7"/>
      <c r="AA333" s="7">
        <f t="shared" si="69"/>
        <v>-40400</v>
      </c>
      <c r="AB333" s="7">
        <v>75</v>
      </c>
      <c r="AC333" t="s">
        <v>1421</v>
      </c>
      <c r="AD333" s="4">
        <v>0.625</v>
      </c>
      <c r="AE333" s="4">
        <v>128.75</v>
      </c>
      <c r="AG333" s="9">
        <v>3411.9</v>
      </c>
      <c r="AH333" s="9">
        <f t="shared" si="72"/>
        <v>9.347671232876712</v>
      </c>
      <c r="AI333" s="9">
        <v>2542.5665753424655</v>
      </c>
      <c r="AJ333" s="6"/>
      <c r="AK333" s="9"/>
      <c r="AL333" s="9">
        <f t="shared" si="73"/>
        <v>600.19752016</v>
      </c>
      <c r="AN333" s="2">
        <v>0.025</v>
      </c>
      <c r="AO333" s="4">
        <f t="shared" si="74"/>
        <v>0</v>
      </c>
      <c r="AP333" s="4"/>
      <c r="AQ333" s="4"/>
      <c r="AR333" t="s">
        <v>580</v>
      </c>
    </row>
    <row r="334" spans="1:44" ht="15">
      <c r="A334">
        <v>1199370</v>
      </c>
      <c r="B334" t="s">
        <v>21</v>
      </c>
      <c r="C334" t="s">
        <v>1123</v>
      </c>
      <c r="D334" t="s">
        <v>27</v>
      </c>
      <c r="E334" t="s">
        <v>259</v>
      </c>
      <c r="F334" t="s">
        <v>22</v>
      </c>
      <c r="G334">
        <v>1881</v>
      </c>
      <c r="H334">
        <v>2000</v>
      </c>
      <c r="I334">
        <v>3</v>
      </c>
      <c r="J334">
        <v>2</v>
      </c>
      <c r="K334">
        <v>2</v>
      </c>
      <c r="L334">
        <v>0</v>
      </c>
      <c r="M334" s="5">
        <v>44862</v>
      </c>
      <c r="N334" s="1">
        <v>44869</v>
      </c>
      <c r="O334" s="1"/>
      <c r="P334" s="3">
        <f t="shared" si="70"/>
        <v>7</v>
      </c>
      <c r="Q334" s="3">
        <v>118</v>
      </c>
      <c r="R334">
        <v>97</v>
      </c>
      <c r="S334" s="8">
        <v>308600</v>
      </c>
      <c r="T334" s="4">
        <f t="shared" si="71"/>
        <v>15430</v>
      </c>
      <c r="U334" s="7">
        <v>365000</v>
      </c>
      <c r="V334" s="7">
        <v>334000</v>
      </c>
      <c r="W334" s="7"/>
      <c r="AA334" s="7">
        <f t="shared" si="69"/>
        <v>25400</v>
      </c>
      <c r="AB334" s="7">
        <v>80</v>
      </c>
      <c r="AC334" t="s">
        <v>1421</v>
      </c>
      <c r="AD334" s="4">
        <v>0.6666666666666666</v>
      </c>
      <c r="AE334" s="4">
        <v>64.66666666666666</v>
      </c>
      <c r="AG334" s="9">
        <v>2049.33</v>
      </c>
      <c r="AH334" s="9">
        <f t="shared" si="72"/>
        <v>5.614602739726028</v>
      </c>
      <c r="AI334" s="9">
        <v>662.5231232876713</v>
      </c>
      <c r="AJ334" s="6"/>
      <c r="AK334" s="9"/>
      <c r="AL334" s="9">
        <f t="shared" si="73"/>
        <v>260.37980654</v>
      </c>
      <c r="AN334" s="2">
        <v>0.025</v>
      </c>
      <c r="AO334" s="4">
        <f t="shared" si="74"/>
        <v>0</v>
      </c>
      <c r="AP334" s="4"/>
      <c r="AQ334" s="4"/>
      <c r="AR334" t="s">
        <v>260</v>
      </c>
    </row>
    <row r="335" spans="1:44" ht="15">
      <c r="A335">
        <v>1183496</v>
      </c>
      <c r="B335" t="s">
        <v>21</v>
      </c>
      <c r="C335" t="s">
        <v>1127</v>
      </c>
      <c r="D335" t="s">
        <v>27</v>
      </c>
      <c r="E335" t="s">
        <v>593</v>
      </c>
      <c r="F335" t="s">
        <v>22</v>
      </c>
      <c r="G335">
        <v>2200</v>
      </c>
      <c r="H335">
        <v>2006</v>
      </c>
      <c r="I335">
        <v>3</v>
      </c>
      <c r="J335">
        <v>2</v>
      </c>
      <c r="K335">
        <v>2</v>
      </c>
      <c r="L335">
        <v>0</v>
      </c>
      <c r="M335" s="5">
        <v>44739</v>
      </c>
      <c r="N335" s="1">
        <v>44770</v>
      </c>
      <c r="O335" s="1"/>
      <c r="P335" s="3">
        <f t="shared" si="70"/>
        <v>31</v>
      </c>
      <c r="Q335" s="3">
        <v>241</v>
      </c>
      <c r="R335">
        <v>199</v>
      </c>
      <c r="S335" s="8">
        <v>327600</v>
      </c>
      <c r="T335" s="4">
        <f t="shared" si="71"/>
        <v>16380</v>
      </c>
      <c r="U335" s="7">
        <v>400000</v>
      </c>
      <c r="V335" s="7">
        <v>348000</v>
      </c>
      <c r="W335" s="7"/>
      <c r="AA335" s="7">
        <f t="shared" si="69"/>
        <v>20400</v>
      </c>
      <c r="AB335" s="7">
        <v>86</v>
      </c>
      <c r="AC335" t="s">
        <v>1421</v>
      </c>
      <c r="AD335" s="4">
        <v>0.7166666666666667</v>
      </c>
      <c r="AE335" s="4">
        <v>142.61666666666667</v>
      </c>
      <c r="AG335" s="9">
        <v>1242.84</v>
      </c>
      <c r="AH335" s="9">
        <f t="shared" si="72"/>
        <v>3.405041095890411</v>
      </c>
      <c r="AI335" s="9">
        <v>820.614904109589</v>
      </c>
      <c r="AJ335" s="6"/>
      <c r="AK335" s="9"/>
      <c r="AL335" s="9">
        <f t="shared" si="73"/>
        <v>531.79265573</v>
      </c>
      <c r="AN335" s="2">
        <v>0.025</v>
      </c>
      <c r="AO335" s="4">
        <f t="shared" si="74"/>
        <v>0</v>
      </c>
      <c r="AP335" s="4"/>
      <c r="AQ335" s="4"/>
      <c r="AR335" t="s">
        <v>594</v>
      </c>
    </row>
    <row r="336" spans="1:44" ht="15">
      <c r="A336">
        <v>1208090</v>
      </c>
      <c r="B336" t="s">
        <v>21</v>
      </c>
      <c r="C336" t="s">
        <v>1311</v>
      </c>
      <c r="D336" t="s">
        <v>27</v>
      </c>
      <c r="E336" t="s">
        <v>518</v>
      </c>
      <c r="F336" t="s">
        <v>22</v>
      </c>
      <c r="G336">
        <v>1654</v>
      </c>
      <c r="H336">
        <v>2013</v>
      </c>
      <c r="I336">
        <v>4</v>
      </c>
      <c r="J336">
        <v>2</v>
      </c>
      <c r="K336">
        <v>2</v>
      </c>
      <c r="L336">
        <v>0</v>
      </c>
      <c r="M336" s="5">
        <v>44924</v>
      </c>
      <c r="N336" s="1">
        <v>44940</v>
      </c>
      <c r="O336" s="1"/>
      <c r="P336" s="3">
        <f t="shared" si="70"/>
        <v>16</v>
      </c>
      <c r="Q336" s="3">
        <v>56</v>
      </c>
      <c r="R336">
        <v>38</v>
      </c>
      <c r="S336" s="8">
        <v>261200</v>
      </c>
      <c r="T336" s="4">
        <f t="shared" si="71"/>
        <v>13060</v>
      </c>
      <c r="U336" s="7">
        <v>320000</v>
      </c>
      <c r="V336" s="7">
        <v>320000</v>
      </c>
      <c r="W336" s="7"/>
      <c r="AA336" s="7">
        <f t="shared" si="69"/>
        <v>58800</v>
      </c>
      <c r="AB336" s="7">
        <v>103</v>
      </c>
      <c r="AC336" t="s">
        <v>1421</v>
      </c>
      <c r="AD336" s="4">
        <v>0.8583333333333333</v>
      </c>
      <c r="AE336" s="4">
        <v>32.61666666666667</v>
      </c>
      <c r="AG336" s="9">
        <v>1837.15</v>
      </c>
      <c r="AH336" s="9">
        <f t="shared" si="72"/>
        <v>5.033287671232877</v>
      </c>
      <c r="AI336" s="9">
        <v>281.8641095890411</v>
      </c>
      <c r="AJ336" s="6"/>
      <c r="AK336" s="9"/>
      <c r="AL336" s="9">
        <f t="shared" si="73"/>
        <v>123.57007768</v>
      </c>
      <c r="AN336" s="2">
        <v>0.025</v>
      </c>
      <c r="AO336" s="4">
        <f t="shared" si="74"/>
        <v>0</v>
      </c>
      <c r="AP336" s="4"/>
      <c r="AQ336" s="4"/>
      <c r="AR336" t="s">
        <v>519</v>
      </c>
    </row>
    <row r="337" spans="1:44" ht="15">
      <c r="A337">
        <v>1205709</v>
      </c>
      <c r="B337" t="s">
        <v>21</v>
      </c>
      <c r="C337" t="s">
        <v>962</v>
      </c>
      <c r="D337" t="s">
        <v>27</v>
      </c>
      <c r="E337" t="s">
        <v>127</v>
      </c>
      <c r="F337" t="s">
        <v>22</v>
      </c>
      <c r="G337">
        <v>1961</v>
      </c>
      <c r="H337">
        <v>1991</v>
      </c>
      <c r="I337">
        <v>3</v>
      </c>
      <c r="J337">
        <v>2</v>
      </c>
      <c r="K337">
        <v>2</v>
      </c>
      <c r="L337">
        <v>0</v>
      </c>
      <c r="M337" s="5">
        <v>44895</v>
      </c>
      <c r="N337" s="1">
        <v>44922</v>
      </c>
      <c r="O337" s="1"/>
      <c r="P337" s="3">
        <f t="shared" si="70"/>
        <v>27</v>
      </c>
      <c r="Q337" s="3">
        <v>85</v>
      </c>
      <c r="R337">
        <v>56</v>
      </c>
      <c r="S337" s="8">
        <v>281800</v>
      </c>
      <c r="T337" s="4">
        <f t="shared" si="71"/>
        <v>14090</v>
      </c>
      <c r="U337" s="7">
        <v>331000</v>
      </c>
      <c r="V337" s="7">
        <v>323000</v>
      </c>
      <c r="W337" s="7"/>
      <c r="AA337" s="7">
        <f t="shared" si="69"/>
        <v>41200</v>
      </c>
      <c r="AB337" s="7">
        <v>110</v>
      </c>
      <c r="AC337" t="s">
        <v>1421</v>
      </c>
      <c r="AD337" s="4">
        <v>0.9166666666666666</v>
      </c>
      <c r="AE337" s="4">
        <v>51.33333333333333</v>
      </c>
      <c r="AG337" s="9">
        <v>1602.25</v>
      </c>
      <c r="AH337" s="9">
        <f t="shared" si="72"/>
        <v>4.38972602739726</v>
      </c>
      <c r="AI337" s="9">
        <v>373.1267123287671</v>
      </c>
      <c r="AJ337" s="6"/>
      <c r="AK337" s="9"/>
      <c r="AL337" s="9">
        <f t="shared" si="73"/>
        <v>187.56172505</v>
      </c>
      <c r="AN337" s="2">
        <v>0.025</v>
      </c>
      <c r="AO337" s="4">
        <f t="shared" si="74"/>
        <v>0</v>
      </c>
      <c r="AP337" s="4"/>
      <c r="AQ337" s="4"/>
      <c r="AR337" t="s">
        <v>128</v>
      </c>
    </row>
    <row r="338" spans="1:44" ht="15">
      <c r="A338">
        <v>1193547</v>
      </c>
      <c r="B338" t="s">
        <v>21</v>
      </c>
      <c r="C338" t="s">
        <v>1008</v>
      </c>
      <c r="D338" t="s">
        <v>27</v>
      </c>
      <c r="E338" t="s">
        <v>127</v>
      </c>
      <c r="F338" t="s">
        <v>22</v>
      </c>
      <c r="G338">
        <v>1341</v>
      </c>
      <c r="H338">
        <v>1985</v>
      </c>
      <c r="I338">
        <v>3</v>
      </c>
      <c r="J338">
        <v>2</v>
      </c>
      <c r="K338">
        <v>2</v>
      </c>
      <c r="L338">
        <v>0</v>
      </c>
      <c r="M338" s="5">
        <v>44769</v>
      </c>
      <c r="N338" s="1">
        <v>44830</v>
      </c>
      <c r="O338" s="1"/>
      <c r="P338" s="3">
        <f t="shared" si="70"/>
        <v>61</v>
      </c>
      <c r="Q338" s="3">
        <v>211</v>
      </c>
      <c r="R338">
        <v>126</v>
      </c>
      <c r="S338" s="8">
        <v>287400</v>
      </c>
      <c r="T338" s="4">
        <f t="shared" si="71"/>
        <v>14370</v>
      </c>
      <c r="U338" s="7">
        <v>306000</v>
      </c>
      <c r="V338" s="7">
        <v>262000</v>
      </c>
      <c r="W338" s="7"/>
      <c r="AA338" s="7">
        <f t="shared" si="69"/>
        <v>-25400</v>
      </c>
      <c r="AB338" s="7">
        <v>110</v>
      </c>
      <c r="AC338" t="s">
        <v>1421</v>
      </c>
      <c r="AD338" s="4">
        <v>0.9166666666666666</v>
      </c>
      <c r="AE338" s="4">
        <v>115.5</v>
      </c>
      <c r="AG338" s="9">
        <v>1467.82</v>
      </c>
      <c r="AH338" s="9">
        <f t="shared" si="72"/>
        <v>4.021424657534246</v>
      </c>
      <c r="AI338" s="9">
        <v>848.520602739726</v>
      </c>
      <c r="AJ338" s="6"/>
      <c r="AK338" s="9"/>
      <c r="AL338" s="9">
        <f t="shared" si="73"/>
        <v>465.59439983</v>
      </c>
      <c r="AN338" s="2">
        <v>0.025</v>
      </c>
      <c r="AO338" s="4">
        <f t="shared" si="74"/>
        <v>0</v>
      </c>
      <c r="AP338" s="4"/>
      <c r="AQ338" s="4"/>
      <c r="AR338" t="s">
        <v>420</v>
      </c>
    </row>
    <row r="339" spans="1:44" ht="15">
      <c r="A339">
        <v>1188600</v>
      </c>
      <c r="B339" t="s">
        <v>21</v>
      </c>
      <c r="C339" t="s">
        <v>1136</v>
      </c>
      <c r="D339" t="s">
        <v>27</v>
      </c>
      <c r="E339" t="s">
        <v>616</v>
      </c>
      <c r="F339" t="s">
        <v>22</v>
      </c>
      <c r="G339">
        <v>2627</v>
      </c>
      <c r="H339">
        <v>2006</v>
      </c>
      <c r="I339">
        <v>4</v>
      </c>
      <c r="J339">
        <v>2</v>
      </c>
      <c r="K339">
        <v>2</v>
      </c>
      <c r="L339">
        <v>0</v>
      </c>
      <c r="M339" s="5">
        <v>44781</v>
      </c>
      <c r="N339" s="1">
        <v>44799</v>
      </c>
      <c r="O339" s="1"/>
      <c r="P339" s="3">
        <f t="shared" si="70"/>
        <v>18</v>
      </c>
      <c r="Q339" s="3">
        <v>199</v>
      </c>
      <c r="R339">
        <v>170</v>
      </c>
      <c r="S339" s="8">
        <v>321200</v>
      </c>
      <c r="T339" s="4">
        <f t="shared" si="71"/>
        <v>16060</v>
      </c>
      <c r="U339" s="7">
        <v>405000</v>
      </c>
      <c r="V339" s="7">
        <v>354000</v>
      </c>
      <c r="W339" s="7"/>
      <c r="AA339" s="7">
        <f t="shared" si="69"/>
        <v>32800</v>
      </c>
      <c r="AB339" s="7">
        <v>121</v>
      </c>
      <c r="AC339" t="s">
        <v>1421</v>
      </c>
      <c r="AD339" s="4">
        <v>1.0083333333333333</v>
      </c>
      <c r="AE339" s="4">
        <v>171.41666666666666</v>
      </c>
      <c r="AG339" s="9">
        <v>2313.69</v>
      </c>
      <c r="AH339" s="9">
        <f t="shared" si="72"/>
        <v>6.3388767123287675</v>
      </c>
      <c r="AI339" s="9">
        <v>1261.4364657534247</v>
      </c>
      <c r="AJ339" s="6"/>
      <c r="AK339" s="9"/>
      <c r="AL339" s="9">
        <f t="shared" si="73"/>
        <v>439.11509747</v>
      </c>
      <c r="AN339" s="2">
        <v>0.025</v>
      </c>
      <c r="AO339" s="4">
        <f t="shared" si="74"/>
        <v>0</v>
      </c>
      <c r="AP339" s="4"/>
      <c r="AQ339" s="4"/>
      <c r="AR339" t="s">
        <v>617</v>
      </c>
    </row>
    <row r="340" spans="1:44" ht="15">
      <c r="A340">
        <v>1193181</v>
      </c>
      <c r="B340" t="s">
        <v>21</v>
      </c>
      <c r="C340" t="s">
        <v>1139</v>
      </c>
      <c r="D340" t="s">
        <v>27</v>
      </c>
      <c r="E340" t="s">
        <v>91</v>
      </c>
      <c r="F340" t="s">
        <v>22</v>
      </c>
      <c r="G340">
        <v>2337</v>
      </c>
      <c r="H340">
        <v>2002</v>
      </c>
      <c r="I340">
        <v>4</v>
      </c>
      <c r="J340">
        <v>2</v>
      </c>
      <c r="K340">
        <v>2</v>
      </c>
      <c r="L340">
        <v>0</v>
      </c>
      <c r="M340" s="5">
        <v>44820</v>
      </c>
      <c r="N340" s="1">
        <v>44827</v>
      </c>
      <c r="O340" s="1"/>
      <c r="P340" s="3">
        <f t="shared" si="70"/>
        <v>7</v>
      </c>
      <c r="Q340" s="3">
        <v>160</v>
      </c>
      <c r="R340">
        <v>142</v>
      </c>
      <c r="S340" s="8">
        <v>322600</v>
      </c>
      <c r="T340" s="4">
        <f t="shared" si="71"/>
        <v>16130</v>
      </c>
      <c r="U340" s="7">
        <v>391000</v>
      </c>
      <c r="V340" s="7">
        <v>371000</v>
      </c>
      <c r="W340" s="7"/>
      <c r="AA340" s="7">
        <f t="shared" si="69"/>
        <v>48400</v>
      </c>
      <c r="AB340" s="7">
        <v>129</v>
      </c>
      <c r="AC340" t="s">
        <v>1421</v>
      </c>
      <c r="AD340" s="4">
        <v>1.075</v>
      </c>
      <c r="AE340" s="4">
        <v>152.65</v>
      </c>
      <c r="AG340" s="9">
        <v>3270.98</v>
      </c>
      <c r="AH340" s="9">
        <f t="shared" si="72"/>
        <v>8.961589041095891</v>
      </c>
      <c r="AI340" s="9">
        <v>1433.8542465753426</v>
      </c>
      <c r="AJ340" s="6"/>
      <c r="AK340" s="9"/>
      <c r="AL340" s="9">
        <f t="shared" si="73"/>
        <v>353.0573648</v>
      </c>
      <c r="AN340" s="2">
        <v>0.025</v>
      </c>
      <c r="AO340" s="4">
        <f t="shared" si="74"/>
        <v>0</v>
      </c>
      <c r="AP340" s="4"/>
      <c r="AQ340" s="4"/>
      <c r="AR340" t="s">
        <v>637</v>
      </c>
    </row>
    <row r="341" spans="1:44" ht="15">
      <c r="A341">
        <v>1200187</v>
      </c>
      <c r="B341" t="s">
        <v>21</v>
      </c>
      <c r="C341" t="s">
        <v>1138</v>
      </c>
      <c r="D341" t="s">
        <v>27</v>
      </c>
      <c r="E341" t="s">
        <v>91</v>
      </c>
      <c r="F341" t="s">
        <v>22</v>
      </c>
      <c r="G341">
        <v>1541</v>
      </c>
      <c r="H341">
        <v>2004</v>
      </c>
      <c r="I341">
        <v>3</v>
      </c>
      <c r="J341">
        <v>2</v>
      </c>
      <c r="K341">
        <v>2</v>
      </c>
      <c r="L341">
        <v>0</v>
      </c>
      <c r="M341" s="5">
        <v>44865</v>
      </c>
      <c r="N341" s="1">
        <v>44874</v>
      </c>
      <c r="O341" s="1"/>
      <c r="P341" s="3">
        <f t="shared" si="70"/>
        <v>9</v>
      </c>
      <c r="Q341" s="3">
        <v>115</v>
      </c>
      <c r="R341">
        <v>104</v>
      </c>
      <c r="S341" s="8">
        <v>288900</v>
      </c>
      <c r="T341" s="4">
        <f t="shared" si="71"/>
        <v>14445</v>
      </c>
      <c r="U341" s="7">
        <v>331000</v>
      </c>
      <c r="V341" s="7">
        <v>305000</v>
      </c>
      <c r="W341" s="7"/>
      <c r="AA341" s="7">
        <f t="shared" si="69"/>
        <v>16100</v>
      </c>
      <c r="AB341" s="7">
        <v>129</v>
      </c>
      <c r="AC341" t="s">
        <v>1421</v>
      </c>
      <c r="AD341" s="4">
        <v>1.075</v>
      </c>
      <c r="AE341" s="4">
        <v>111.8</v>
      </c>
      <c r="AG341" s="9">
        <v>1459.49</v>
      </c>
      <c r="AH341" s="9">
        <f t="shared" si="72"/>
        <v>3.9986027397260275</v>
      </c>
      <c r="AI341" s="9">
        <v>459.8393150684932</v>
      </c>
      <c r="AJ341" s="6"/>
      <c r="AK341" s="9"/>
      <c r="AL341" s="9">
        <f t="shared" si="73"/>
        <v>253.75998095</v>
      </c>
      <c r="AN341" s="2">
        <v>0.025</v>
      </c>
      <c r="AO341" s="4">
        <f t="shared" si="74"/>
        <v>0</v>
      </c>
      <c r="AP341" s="4"/>
      <c r="AQ341" s="4"/>
      <c r="AR341" t="s">
        <v>506</v>
      </c>
    </row>
    <row r="342" spans="1:44" ht="15">
      <c r="A342">
        <v>1175928</v>
      </c>
      <c r="B342" t="s">
        <v>21</v>
      </c>
      <c r="C342" t="s">
        <v>1312</v>
      </c>
      <c r="D342" t="s">
        <v>27</v>
      </c>
      <c r="E342" t="s">
        <v>522</v>
      </c>
      <c r="F342" t="s">
        <v>22</v>
      </c>
      <c r="G342">
        <v>2185</v>
      </c>
      <c r="H342">
        <v>2004</v>
      </c>
      <c r="I342">
        <v>4</v>
      </c>
      <c r="J342">
        <v>2</v>
      </c>
      <c r="K342">
        <v>2</v>
      </c>
      <c r="L342">
        <v>0</v>
      </c>
      <c r="M342" s="5">
        <v>44707</v>
      </c>
      <c r="N342" s="1">
        <v>44728</v>
      </c>
      <c r="O342" s="1"/>
      <c r="P342" s="3">
        <f t="shared" si="70"/>
        <v>21</v>
      </c>
      <c r="Q342" s="3">
        <v>273</v>
      </c>
      <c r="R342">
        <v>184</v>
      </c>
      <c r="S342" s="8">
        <v>374300</v>
      </c>
      <c r="T342" s="4">
        <f t="shared" si="71"/>
        <v>18715</v>
      </c>
      <c r="U342" s="7">
        <v>430000</v>
      </c>
      <c r="V342" s="7">
        <v>373000</v>
      </c>
      <c r="W342" s="7"/>
      <c r="AA342" s="7">
        <f t="shared" si="69"/>
        <v>-1300</v>
      </c>
      <c r="AB342" s="7">
        <v>131</v>
      </c>
      <c r="AC342" t="s">
        <v>1421</v>
      </c>
      <c r="AD342" s="4">
        <v>1.0916666666666666</v>
      </c>
      <c r="AE342" s="4">
        <v>200.86666666666665</v>
      </c>
      <c r="AG342" s="9">
        <v>3647.24</v>
      </c>
      <c r="AH342" s="9">
        <f t="shared" si="72"/>
        <v>9.992438356164383</v>
      </c>
      <c r="AI342" s="9">
        <v>2727.9356712328768</v>
      </c>
      <c r="AJ342" s="6"/>
      <c r="AK342" s="9"/>
      <c r="AL342" s="9">
        <f t="shared" si="73"/>
        <v>602.40412869</v>
      </c>
      <c r="AN342" s="2">
        <v>0.0325</v>
      </c>
      <c r="AO342" s="4">
        <f t="shared" si="74"/>
        <v>0</v>
      </c>
      <c r="AP342" s="4"/>
      <c r="AQ342" s="4"/>
      <c r="AR342" t="s">
        <v>523</v>
      </c>
    </row>
    <row r="343" spans="1:44" ht="15">
      <c r="A343">
        <v>1198843</v>
      </c>
      <c r="B343" t="s">
        <v>21</v>
      </c>
      <c r="C343" t="s">
        <v>1147</v>
      </c>
      <c r="D343" t="s">
        <v>27</v>
      </c>
      <c r="E343" t="s">
        <v>203</v>
      </c>
      <c r="F343" t="s">
        <v>22</v>
      </c>
      <c r="G343">
        <v>2458</v>
      </c>
      <c r="H343">
        <v>2013</v>
      </c>
      <c r="I343">
        <v>3</v>
      </c>
      <c r="J343">
        <v>3</v>
      </c>
      <c r="K343">
        <v>2</v>
      </c>
      <c r="L343">
        <v>1</v>
      </c>
      <c r="M343" s="5">
        <v>44854</v>
      </c>
      <c r="N343" s="1">
        <v>44866</v>
      </c>
      <c r="O343" s="1"/>
      <c r="P343" s="3">
        <f t="shared" si="70"/>
        <v>12</v>
      </c>
      <c r="Q343" s="3">
        <v>126</v>
      </c>
      <c r="R343">
        <v>89</v>
      </c>
      <c r="S343" s="8">
        <v>310900</v>
      </c>
      <c r="T343" s="4">
        <f t="shared" si="71"/>
        <v>15545</v>
      </c>
      <c r="U343" s="7">
        <v>360000</v>
      </c>
      <c r="V343" s="7">
        <v>337000</v>
      </c>
      <c r="W343" s="7"/>
      <c r="AA343" s="7">
        <f t="shared" si="69"/>
        <v>26100</v>
      </c>
      <c r="AB343" s="7">
        <v>140</v>
      </c>
      <c r="AC343" t="s">
        <v>1421</v>
      </c>
      <c r="AD343" s="4">
        <v>1.1666666666666667</v>
      </c>
      <c r="AE343" s="4">
        <v>103.83333333333334</v>
      </c>
      <c r="AG343" s="9">
        <v>2549.91</v>
      </c>
      <c r="AH343" s="9">
        <f t="shared" si="72"/>
        <v>6.986054794520547</v>
      </c>
      <c r="AI343" s="9">
        <v>880.242904109589</v>
      </c>
      <c r="AJ343" s="6"/>
      <c r="AK343" s="9"/>
      <c r="AL343" s="9">
        <f t="shared" si="73"/>
        <v>278.03267478</v>
      </c>
      <c r="AN343" s="2">
        <v>0.025</v>
      </c>
      <c r="AO343" s="4">
        <f t="shared" si="74"/>
        <v>0</v>
      </c>
      <c r="AP343" s="4"/>
      <c r="AQ343" s="4"/>
      <c r="AR343" t="s">
        <v>402</v>
      </c>
    </row>
    <row r="344" spans="1:44" ht="15">
      <c r="A344">
        <v>1197307</v>
      </c>
      <c r="B344" t="s">
        <v>21</v>
      </c>
      <c r="C344" t="s">
        <v>1149</v>
      </c>
      <c r="D344" t="s">
        <v>27</v>
      </c>
      <c r="E344" t="s">
        <v>203</v>
      </c>
      <c r="F344" t="s">
        <v>22</v>
      </c>
      <c r="G344">
        <v>1702</v>
      </c>
      <c r="H344">
        <v>2007</v>
      </c>
      <c r="I344">
        <v>3</v>
      </c>
      <c r="J344">
        <v>2</v>
      </c>
      <c r="K344">
        <v>2</v>
      </c>
      <c r="L344">
        <v>0</v>
      </c>
      <c r="M344" s="5">
        <v>44832</v>
      </c>
      <c r="N344" s="1">
        <v>44855</v>
      </c>
      <c r="O344" s="1"/>
      <c r="P344" s="3">
        <f t="shared" si="70"/>
        <v>23</v>
      </c>
      <c r="Q344" s="3">
        <v>148</v>
      </c>
      <c r="R344">
        <v>123</v>
      </c>
      <c r="S344" s="8">
        <v>282700</v>
      </c>
      <c r="T344" s="4">
        <f t="shared" si="71"/>
        <v>14135</v>
      </c>
      <c r="U344" s="7">
        <v>340000</v>
      </c>
      <c r="V344" s="7">
        <v>303000</v>
      </c>
      <c r="W344" s="7"/>
      <c r="AA344" s="7">
        <f t="shared" si="69"/>
        <v>20300</v>
      </c>
      <c r="AB344" s="7">
        <v>140</v>
      </c>
      <c r="AC344" t="s">
        <v>1421</v>
      </c>
      <c r="AD344" s="4">
        <v>1.1666666666666667</v>
      </c>
      <c r="AE344" s="4">
        <v>143.5</v>
      </c>
      <c r="AG344" s="9">
        <v>3555.21</v>
      </c>
      <c r="AH344" s="9">
        <f t="shared" si="72"/>
        <v>9.740301369863014</v>
      </c>
      <c r="AI344" s="9">
        <v>1441.564602739726</v>
      </c>
      <c r="AJ344" s="6"/>
      <c r="AK344" s="9"/>
      <c r="AL344" s="9">
        <f t="shared" si="73"/>
        <v>326.57806244</v>
      </c>
      <c r="AN344" s="2">
        <v>0.025</v>
      </c>
      <c r="AO344" s="4">
        <f t="shared" si="74"/>
        <v>0</v>
      </c>
      <c r="AP344" s="4"/>
      <c r="AQ344" s="4"/>
      <c r="AR344" t="s">
        <v>656</v>
      </c>
    </row>
    <row r="345" spans="1:44" ht="15">
      <c r="A345">
        <v>1201034</v>
      </c>
      <c r="B345" t="s">
        <v>21</v>
      </c>
      <c r="C345" t="s">
        <v>1146</v>
      </c>
      <c r="D345" t="s">
        <v>27</v>
      </c>
      <c r="E345" t="s">
        <v>203</v>
      </c>
      <c r="F345" t="s">
        <v>22</v>
      </c>
      <c r="G345">
        <v>1644</v>
      </c>
      <c r="H345">
        <v>2013</v>
      </c>
      <c r="I345">
        <v>3</v>
      </c>
      <c r="J345">
        <v>2</v>
      </c>
      <c r="K345">
        <v>2</v>
      </c>
      <c r="L345">
        <v>0</v>
      </c>
      <c r="M345" s="5">
        <v>44835</v>
      </c>
      <c r="N345" s="1">
        <v>44882</v>
      </c>
      <c r="O345" s="1"/>
      <c r="P345" s="3">
        <f t="shared" si="70"/>
        <v>47</v>
      </c>
      <c r="Q345" s="3">
        <v>145</v>
      </c>
      <c r="R345">
        <v>76</v>
      </c>
      <c r="S345" s="8">
        <v>283800</v>
      </c>
      <c r="T345" s="4">
        <f t="shared" si="71"/>
        <v>14190</v>
      </c>
      <c r="U345" s="7">
        <v>325000</v>
      </c>
      <c r="V345" s="7">
        <v>289000</v>
      </c>
      <c r="W345" s="7"/>
      <c r="AA345" s="7">
        <f t="shared" si="69"/>
        <v>5200</v>
      </c>
      <c r="AB345" s="7">
        <v>140</v>
      </c>
      <c r="AC345" t="s">
        <v>1421</v>
      </c>
      <c r="AD345" s="4">
        <v>1.1666666666666667</v>
      </c>
      <c r="AE345" s="4">
        <v>88.66666666666667</v>
      </c>
      <c r="AG345" s="9">
        <v>3182.59</v>
      </c>
      <c r="AH345" s="9">
        <f t="shared" si="72"/>
        <v>8.719424657534248</v>
      </c>
      <c r="AI345" s="9">
        <v>1264.316575342466</v>
      </c>
      <c r="AJ345" s="6"/>
      <c r="AK345" s="9"/>
      <c r="AL345" s="9">
        <f t="shared" si="73"/>
        <v>319.95823685</v>
      </c>
      <c r="AN345" s="2">
        <v>0.025</v>
      </c>
      <c r="AO345" s="4">
        <f t="shared" si="74"/>
        <v>0</v>
      </c>
      <c r="AP345" s="4"/>
      <c r="AQ345" s="4"/>
      <c r="AR345" t="s">
        <v>205</v>
      </c>
    </row>
    <row r="346" spans="1:44" ht="15">
      <c r="A346">
        <v>1198945</v>
      </c>
      <c r="B346" t="s">
        <v>21</v>
      </c>
      <c r="C346" t="s">
        <v>1148</v>
      </c>
      <c r="D346" t="s">
        <v>27</v>
      </c>
      <c r="E346" t="s">
        <v>203</v>
      </c>
      <c r="F346" t="s">
        <v>22</v>
      </c>
      <c r="G346">
        <v>1628</v>
      </c>
      <c r="H346">
        <v>2013</v>
      </c>
      <c r="I346">
        <v>3</v>
      </c>
      <c r="J346">
        <v>2</v>
      </c>
      <c r="K346">
        <v>2</v>
      </c>
      <c r="L346">
        <v>0</v>
      </c>
      <c r="M346" s="5">
        <v>44854</v>
      </c>
      <c r="N346" s="1">
        <v>44866</v>
      </c>
      <c r="O346" s="1"/>
      <c r="P346" s="3">
        <f t="shared" si="70"/>
        <v>12</v>
      </c>
      <c r="Q346" s="3">
        <v>126</v>
      </c>
      <c r="R346">
        <v>112</v>
      </c>
      <c r="S346" s="8">
        <v>311800</v>
      </c>
      <c r="T346" s="4">
        <f t="shared" si="71"/>
        <v>15590</v>
      </c>
      <c r="U346" s="7">
        <v>331000</v>
      </c>
      <c r="V346" s="7">
        <v>296000</v>
      </c>
      <c r="W346" s="7"/>
      <c r="AA346" s="7">
        <f t="shared" si="69"/>
        <v>-15800</v>
      </c>
      <c r="AB346" s="7">
        <v>140</v>
      </c>
      <c r="AC346" t="s">
        <v>1421</v>
      </c>
      <c r="AD346" s="4">
        <v>1.1666666666666667</v>
      </c>
      <c r="AE346" s="4">
        <v>130.66666666666669</v>
      </c>
      <c r="AG346" s="9">
        <v>1829.2</v>
      </c>
      <c r="AH346" s="9">
        <f t="shared" si="72"/>
        <v>5.011506849315069</v>
      </c>
      <c r="AI346" s="9">
        <v>631.4498630136986</v>
      </c>
      <c r="AJ346" s="6"/>
      <c r="AK346" s="9"/>
      <c r="AL346" s="9">
        <f t="shared" si="73"/>
        <v>278.03267478</v>
      </c>
      <c r="AN346" s="2">
        <v>0.025</v>
      </c>
      <c r="AO346" s="4">
        <f t="shared" si="74"/>
        <v>0</v>
      </c>
      <c r="AP346" s="4"/>
      <c r="AQ346" s="4"/>
      <c r="AR346" t="s">
        <v>517</v>
      </c>
    </row>
    <row r="347" spans="1:44" ht="15">
      <c r="A347">
        <v>1207299</v>
      </c>
      <c r="B347" t="s">
        <v>21</v>
      </c>
      <c r="C347" t="s">
        <v>1145</v>
      </c>
      <c r="D347" t="s">
        <v>27</v>
      </c>
      <c r="E347" t="s">
        <v>203</v>
      </c>
      <c r="F347" t="s">
        <v>22</v>
      </c>
      <c r="G347">
        <v>1189</v>
      </c>
      <c r="H347">
        <v>2012</v>
      </c>
      <c r="I347">
        <v>3</v>
      </c>
      <c r="J347">
        <v>2</v>
      </c>
      <c r="K347">
        <v>2</v>
      </c>
      <c r="L347">
        <v>0</v>
      </c>
      <c r="M347" s="5">
        <v>44913</v>
      </c>
      <c r="N347" s="1">
        <v>44935</v>
      </c>
      <c r="O347" s="1"/>
      <c r="P347" s="3">
        <f t="shared" si="70"/>
        <v>22</v>
      </c>
      <c r="Q347" s="3">
        <v>67</v>
      </c>
      <c r="R347">
        <v>18</v>
      </c>
      <c r="S347" s="8">
        <v>252100</v>
      </c>
      <c r="T347" s="4">
        <f t="shared" si="71"/>
        <v>12605</v>
      </c>
      <c r="U347" s="7">
        <v>230000</v>
      </c>
      <c r="V347" s="7">
        <v>230000</v>
      </c>
      <c r="W347" s="7"/>
      <c r="AA347" s="7">
        <f t="shared" si="69"/>
        <v>-22100</v>
      </c>
      <c r="AB347" s="7">
        <v>140</v>
      </c>
      <c r="AC347" t="s">
        <v>1421</v>
      </c>
      <c r="AD347" s="4">
        <v>1.1666666666666667</v>
      </c>
      <c r="AE347" s="4">
        <v>21</v>
      </c>
      <c r="AG347" s="9">
        <v>1196.41</v>
      </c>
      <c r="AH347" s="9">
        <f t="shared" si="72"/>
        <v>3.2778356164383564</v>
      </c>
      <c r="AI347" s="9">
        <v>219.61498630136987</v>
      </c>
      <c r="AJ347" s="6"/>
      <c r="AK347" s="9"/>
      <c r="AL347" s="9">
        <f t="shared" si="73"/>
        <v>147.84277151</v>
      </c>
      <c r="AN347" s="2">
        <v>0.03</v>
      </c>
      <c r="AO347" s="4">
        <f t="shared" si="74"/>
        <v>0</v>
      </c>
      <c r="AP347" s="4"/>
      <c r="AQ347" s="4"/>
      <c r="AR347" t="s">
        <v>204</v>
      </c>
    </row>
    <row r="348" spans="1:44" ht="15">
      <c r="A348">
        <v>1188100</v>
      </c>
      <c r="B348" t="s">
        <v>21</v>
      </c>
      <c r="C348" t="s">
        <v>944</v>
      </c>
      <c r="D348" t="s">
        <v>27</v>
      </c>
      <c r="E348" t="s">
        <v>471</v>
      </c>
      <c r="F348" t="s">
        <v>22</v>
      </c>
      <c r="G348">
        <v>1653</v>
      </c>
      <c r="H348">
        <v>2016</v>
      </c>
      <c r="I348">
        <v>4</v>
      </c>
      <c r="J348">
        <v>2</v>
      </c>
      <c r="K348">
        <v>2</v>
      </c>
      <c r="L348">
        <v>0</v>
      </c>
      <c r="M348" s="5">
        <v>44756</v>
      </c>
      <c r="N348" s="1">
        <v>44796</v>
      </c>
      <c r="O348" s="1"/>
      <c r="P348" s="3">
        <f t="shared" si="70"/>
        <v>40</v>
      </c>
      <c r="Q348" s="3">
        <v>224</v>
      </c>
      <c r="R348">
        <v>163</v>
      </c>
      <c r="S348" s="8">
        <v>453500</v>
      </c>
      <c r="T348" s="4">
        <f t="shared" si="71"/>
        <v>22675</v>
      </c>
      <c r="U348" s="7">
        <v>490000</v>
      </c>
      <c r="V348" s="7">
        <v>412000</v>
      </c>
      <c r="W348" s="7"/>
      <c r="AA348" s="7">
        <f t="shared" si="69"/>
        <v>-41500</v>
      </c>
      <c r="AB348" s="7">
        <v>163</v>
      </c>
      <c r="AC348" t="s">
        <v>1421</v>
      </c>
      <c r="AD348" s="4">
        <v>1.3583333333333334</v>
      </c>
      <c r="AE348" s="4">
        <v>221.40833333333333</v>
      </c>
      <c r="AG348" s="9">
        <v>5452.31</v>
      </c>
      <c r="AH348" s="9">
        <f t="shared" si="72"/>
        <v>14.937835616438358</v>
      </c>
      <c r="AI348" s="9">
        <v>3346.075178082192</v>
      </c>
      <c r="AJ348" s="6"/>
      <c r="AK348" s="9"/>
      <c r="AL348" s="9">
        <f t="shared" si="73"/>
        <v>494.28031072</v>
      </c>
      <c r="AN348" s="2">
        <v>0.025</v>
      </c>
      <c r="AO348" s="4">
        <f t="shared" si="74"/>
        <v>0</v>
      </c>
      <c r="AP348" s="4"/>
      <c r="AQ348" s="4"/>
      <c r="AR348" t="s">
        <v>472</v>
      </c>
    </row>
    <row r="349" spans="1:44" ht="15">
      <c r="A349">
        <v>1161661</v>
      </c>
      <c r="B349" t="s">
        <v>21</v>
      </c>
      <c r="C349" t="s">
        <v>1163</v>
      </c>
      <c r="D349" t="s">
        <v>27</v>
      </c>
      <c r="E349" t="s">
        <v>343</v>
      </c>
      <c r="F349" t="s">
        <v>22</v>
      </c>
      <c r="G349">
        <v>2103</v>
      </c>
      <c r="H349">
        <v>2019</v>
      </c>
      <c r="I349">
        <v>3</v>
      </c>
      <c r="J349">
        <v>3</v>
      </c>
      <c r="K349">
        <v>2</v>
      </c>
      <c r="L349">
        <v>1</v>
      </c>
      <c r="M349" s="5">
        <v>44635</v>
      </c>
      <c r="N349" s="1">
        <v>44655</v>
      </c>
      <c r="O349" s="1"/>
      <c r="P349" s="3">
        <f t="shared" si="70"/>
        <v>20</v>
      </c>
      <c r="Q349" s="3">
        <v>345</v>
      </c>
      <c r="R349">
        <v>302</v>
      </c>
      <c r="S349" s="7">
        <v>367100</v>
      </c>
      <c r="T349" s="4">
        <f t="shared" si="71"/>
        <v>18355</v>
      </c>
      <c r="U349" s="7">
        <v>440000</v>
      </c>
      <c r="V349" s="7">
        <v>333000</v>
      </c>
      <c r="W349" s="7"/>
      <c r="AA349" s="7">
        <f t="shared" si="69"/>
        <v>-34100</v>
      </c>
      <c r="AB349" s="7">
        <v>188</v>
      </c>
      <c r="AC349" t="s">
        <v>1421</v>
      </c>
      <c r="AD349" s="4">
        <v>1.5666666666666667</v>
      </c>
      <c r="AE349" s="4">
        <v>473.1333333333333</v>
      </c>
      <c r="AG349" s="9">
        <v>4533.51</v>
      </c>
      <c r="AH349" s="9">
        <f t="shared" si="72"/>
        <v>12.420575342465755</v>
      </c>
      <c r="AI349" s="9">
        <v>4285.0984931506855</v>
      </c>
      <c r="AJ349" s="6"/>
      <c r="AK349" s="9"/>
      <c r="AL349" s="9">
        <f t="shared" si="73"/>
        <v>761.27994285</v>
      </c>
      <c r="AN349" s="2">
        <v>0.0325</v>
      </c>
      <c r="AO349" s="4">
        <f t="shared" si="74"/>
        <v>0</v>
      </c>
      <c r="AP349" s="4"/>
      <c r="AQ349" s="4"/>
      <c r="AR349" t="s">
        <v>344</v>
      </c>
    </row>
    <row r="350" spans="1:44" ht="15">
      <c r="A350">
        <v>1175197</v>
      </c>
      <c r="B350" t="s">
        <v>21</v>
      </c>
      <c r="C350" t="s">
        <v>1405</v>
      </c>
      <c r="D350" t="s">
        <v>129</v>
      </c>
      <c r="E350" t="s">
        <v>567</v>
      </c>
      <c r="F350" t="s">
        <v>22</v>
      </c>
      <c r="G350">
        <v>1864</v>
      </c>
      <c r="H350">
        <v>2020</v>
      </c>
      <c r="I350">
        <v>3</v>
      </c>
      <c r="J350">
        <v>2</v>
      </c>
      <c r="K350">
        <v>2</v>
      </c>
      <c r="L350">
        <v>0</v>
      </c>
      <c r="M350" s="1">
        <v>44706</v>
      </c>
      <c r="N350" s="1">
        <v>44726</v>
      </c>
      <c r="O350" s="1"/>
      <c r="P350" s="3">
        <f t="shared" si="70"/>
        <v>20</v>
      </c>
      <c r="Q350" s="3">
        <v>274</v>
      </c>
      <c r="R350">
        <v>227</v>
      </c>
      <c r="S350" s="7">
        <v>474900</v>
      </c>
      <c r="T350" s="4">
        <f t="shared" si="71"/>
        <v>23745</v>
      </c>
      <c r="U350" s="7">
        <v>566000</v>
      </c>
      <c r="V350" s="7">
        <v>445000</v>
      </c>
      <c r="W350" s="7"/>
      <c r="AA350" s="7">
        <f t="shared" si="69"/>
        <v>-29900</v>
      </c>
      <c r="AB350" s="7">
        <v>193</v>
      </c>
      <c r="AC350" t="s">
        <v>1421</v>
      </c>
      <c r="AD350" s="4">
        <v>1.6083333333333334</v>
      </c>
      <c r="AE350" s="4">
        <v>365.0916666666667</v>
      </c>
      <c r="AG350" s="9">
        <v>3695.34</v>
      </c>
      <c r="AH350" s="9">
        <f t="shared" si="72"/>
        <v>10.124219178082193</v>
      </c>
      <c r="AI350" s="9">
        <v>2774.0360547945206</v>
      </c>
      <c r="AJ350" s="6"/>
      <c r="AK350" s="9"/>
      <c r="AL350" s="9">
        <f t="shared" si="73"/>
        <v>604.61073722</v>
      </c>
      <c r="AN350" s="2">
        <v>0.025</v>
      </c>
      <c r="AO350" s="4">
        <f t="shared" si="74"/>
        <v>0</v>
      </c>
      <c r="AP350" s="4"/>
      <c r="AQ350" s="4"/>
      <c r="AR350" t="s">
        <v>568</v>
      </c>
    </row>
    <row r="351" spans="1:44" ht="15">
      <c r="A351">
        <v>1188294</v>
      </c>
      <c r="B351" t="s">
        <v>21</v>
      </c>
      <c r="C351" t="s">
        <v>966</v>
      </c>
      <c r="D351" t="s">
        <v>159</v>
      </c>
      <c r="E351" t="s">
        <v>539</v>
      </c>
      <c r="F351" t="s">
        <v>22</v>
      </c>
      <c r="G351">
        <v>2225</v>
      </c>
      <c r="H351">
        <v>2012</v>
      </c>
      <c r="I351">
        <v>5</v>
      </c>
      <c r="J351">
        <v>3</v>
      </c>
      <c r="K351">
        <v>3</v>
      </c>
      <c r="L351">
        <v>0</v>
      </c>
      <c r="M351" s="5">
        <v>44782</v>
      </c>
      <c r="N351" s="1">
        <v>44797</v>
      </c>
      <c r="O351" s="1"/>
      <c r="P351" s="3">
        <f t="shared" si="70"/>
        <v>15</v>
      </c>
      <c r="Q351" s="3">
        <v>198</v>
      </c>
      <c r="R351">
        <v>143</v>
      </c>
      <c r="S351" s="8">
        <v>408300</v>
      </c>
      <c r="T351" s="4">
        <f t="shared" si="71"/>
        <v>20415</v>
      </c>
      <c r="U351" s="7">
        <v>480000</v>
      </c>
      <c r="V351" s="7">
        <v>434000</v>
      </c>
      <c r="W351" s="7"/>
      <c r="AA351" s="7">
        <f t="shared" si="69"/>
        <v>25700</v>
      </c>
      <c r="AB351" s="7">
        <v>224</v>
      </c>
      <c r="AC351" t="s">
        <v>1421</v>
      </c>
      <c r="AD351" s="4">
        <v>1.8666666666666667</v>
      </c>
      <c r="AE351" s="4">
        <v>266.93333333333334</v>
      </c>
      <c r="AG351" s="9">
        <v>4203.91</v>
      </c>
      <c r="AH351" s="9">
        <f t="shared" si="72"/>
        <v>11.517561643835617</v>
      </c>
      <c r="AI351" s="9">
        <v>2280.477205479452</v>
      </c>
      <c r="AJ351" s="6"/>
      <c r="AK351" s="9"/>
      <c r="AL351" s="9">
        <f t="shared" si="73"/>
        <v>436.90848894</v>
      </c>
      <c r="AN351" s="2">
        <v>0.025</v>
      </c>
      <c r="AO351" s="4">
        <f t="shared" si="74"/>
        <v>0</v>
      </c>
      <c r="AP351" s="4"/>
      <c r="AQ351" s="4"/>
      <c r="AR351" t="s">
        <v>540</v>
      </c>
    </row>
    <row r="352" spans="1:44" ht="15">
      <c r="A352">
        <v>1204838</v>
      </c>
      <c r="B352" t="s">
        <v>21</v>
      </c>
      <c r="C352" t="s">
        <v>1022</v>
      </c>
      <c r="D352" t="s">
        <v>27</v>
      </c>
      <c r="E352" t="s">
        <v>294</v>
      </c>
      <c r="F352" t="s">
        <v>32</v>
      </c>
      <c r="G352">
        <v>1460</v>
      </c>
      <c r="H352">
        <v>1994</v>
      </c>
      <c r="I352">
        <v>3</v>
      </c>
      <c r="J352">
        <v>3</v>
      </c>
      <c r="K352">
        <v>2</v>
      </c>
      <c r="L352">
        <v>1</v>
      </c>
      <c r="M352" s="5">
        <v>44901</v>
      </c>
      <c r="N352" s="1">
        <v>44911</v>
      </c>
      <c r="O352" s="1"/>
      <c r="P352" s="3">
        <f t="shared" si="70"/>
        <v>10</v>
      </c>
      <c r="Q352" s="3">
        <v>79</v>
      </c>
      <c r="R352">
        <v>52</v>
      </c>
      <c r="S352" s="8">
        <v>243800</v>
      </c>
      <c r="T352" s="4">
        <f t="shared" si="71"/>
        <v>12190</v>
      </c>
      <c r="U352" s="7">
        <v>290000</v>
      </c>
      <c r="V352" s="7">
        <v>285000</v>
      </c>
      <c r="W352" s="7"/>
      <c r="AA352" s="7">
        <f t="shared" si="69"/>
        <v>41200</v>
      </c>
      <c r="AB352" s="7">
        <v>235</v>
      </c>
      <c r="AC352" t="s">
        <v>1421</v>
      </c>
      <c r="AD352" s="4">
        <v>1.9583333333333333</v>
      </c>
      <c r="AE352" s="4">
        <v>101.83333333333333</v>
      </c>
      <c r="AG352" s="9">
        <v>1585.92</v>
      </c>
      <c r="AH352" s="9">
        <f t="shared" si="72"/>
        <v>4.344986301369863</v>
      </c>
      <c r="AI352" s="9">
        <v>343.25391780821917</v>
      </c>
      <c r="AJ352" s="6"/>
      <c r="AK352" s="9"/>
      <c r="AL352" s="9">
        <f t="shared" si="73"/>
        <v>174.32207387</v>
      </c>
      <c r="AN352" s="2">
        <v>0.025</v>
      </c>
      <c r="AO352" s="4">
        <f t="shared" si="74"/>
        <v>0</v>
      </c>
      <c r="AP352" s="4"/>
      <c r="AQ352" s="4"/>
      <c r="AR352" t="s">
        <v>295</v>
      </c>
    </row>
    <row r="353" spans="1:44" ht="15">
      <c r="A353">
        <v>1201938</v>
      </c>
      <c r="B353" t="s">
        <v>21</v>
      </c>
      <c r="C353" t="s">
        <v>1256</v>
      </c>
      <c r="D353" t="s">
        <v>129</v>
      </c>
      <c r="E353" t="s">
        <v>488</v>
      </c>
      <c r="F353" t="s">
        <v>32</v>
      </c>
      <c r="G353">
        <v>1239</v>
      </c>
      <c r="H353">
        <v>2021</v>
      </c>
      <c r="I353">
        <v>2</v>
      </c>
      <c r="J353">
        <v>3</v>
      </c>
      <c r="K353">
        <v>2</v>
      </c>
      <c r="L353">
        <v>1</v>
      </c>
      <c r="M353" s="5">
        <v>44769</v>
      </c>
      <c r="N353" s="1">
        <v>44889</v>
      </c>
      <c r="O353" s="1"/>
      <c r="P353" s="3">
        <f t="shared" si="70"/>
        <v>120</v>
      </c>
      <c r="Q353" s="3">
        <v>211</v>
      </c>
      <c r="R353">
        <v>89</v>
      </c>
      <c r="S353" s="8">
        <v>315000</v>
      </c>
      <c r="T353" s="4">
        <f t="shared" si="71"/>
        <v>15750</v>
      </c>
      <c r="U353" s="7">
        <v>335000</v>
      </c>
      <c r="V353" s="7">
        <v>314000</v>
      </c>
      <c r="W353" s="7"/>
      <c r="AA353" s="7">
        <f t="shared" si="69"/>
        <v>-1000</v>
      </c>
      <c r="AB353" s="7">
        <v>489</v>
      </c>
      <c r="AC353" t="s">
        <v>1421</v>
      </c>
      <c r="AD353" s="4">
        <v>4.075</v>
      </c>
      <c r="AE353" s="4">
        <v>362.675</v>
      </c>
      <c r="AG353" s="9">
        <v>1024.36</v>
      </c>
      <c r="AH353" s="9">
        <f t="shared" si="72"/>
        <v>2.806465753424657</v>
      </c>
      <c r="AI353" s="9">
        <v>592.1642739726027</v>
      </c>
      <c r="AJ353" s="6"/>
      <c r="AK353" s="9"/>
      <c r="AL353" s="9">
        <f t="shared" si="73"/>
        <v>465.59439983</v>
      </c>
      <c r="AN353" s="2">
        <v>0.025</v>
      </c>
      <c r="AO353" s="4">
        <f t="shared" si="74"/>
        <v>0</v>
      </c>
      <c r="AP353" s="4"/>
      <c r="AQ353" s="4"/>
      <c r="AR353" t="s">
        <v>489</v>
      </c>
    </row>
    <row r="354" spans="1:44" ht="15">
      <c r="A354">
        <v>1185501</v>
      </c>
      <c r="B354" t="s">
        <v>21</v>
      </c>
      <c r="C354" t="s">
        <v>1378</v>
      </c>
      <c r="D354" t="s">
        <v>27</v>
      </c>
      <c r="E354" t="s">
        <v>601</v>
      </c>
      <c r="F354" t="s">
        <v>22</v>
      </c>
      <c r="G354">
        <v>2292</v>
      </c>
      <c r="H354">
        <v>2007</v>
      </c>
      <c r="I354">
        <v>4</v>
      </c>
      <c r="J354">
        <v>3</v>
      </c>
      <c r="K354">
        <v>3</v>
      </c>
      <c r="L354">
        <v>0</v>
      </c>
      <c r="M354" s="5">
        <v>44769</v>
      </c>
      <c r="N354" s="1">
        <v>44781</v>
      </c>
      <c r="O354" s="1"/>
      <c r="P354" s="3">
        <f t="shared" si="70"/>
        <v>12</v>
      </c>
      <c r="Q354" s="3">
        <v>211</v>
      </c>
      <c r="R354">
        <v>188</v>
      </c>
      <c r="S354" s="8">
        <v>403800</v>
      </c>
      <c r="T354" s="4">
        <f t="shared" si="71"/>
        <v>20190</v>
      </c>
      <c r="U354" s="7">
        <v>470000</v>
      </c>
      <c r="V354" s="7">
        <v>388000</v>
      </c>
      <c r="W354" s="7"/>
      <c r="AA354" s="7">
        <f t="shared" si="69"/>
        <v>-15800</v>
      </c>
      <c r="AB354" s="7">
        <v>219</v>
      </c>
      <c r="AC354" t="s">
        <v>154</v>
      </c>
      <c r="AD354" s="4">
        <v>1.2166666666666666</v>
      </c>
      <c r="AE354" s="4">
        <v>228.73333333333332</v>
      </c>
      <c r="AG354" s="9">
        <v>2794.24</v>
      </c>
      <c r="AH354" s="9">
        <f t="shared" si="72"/>
        <v>7.6554520547945195</v>
      </c>
      <c r="AI354" s="9">
        <v>1615.3003835616437</v>
      </c>
      <c r="AJ354" s="6"/>
      <c r="AK354" s="9"/>
      <c r="AL354" s="9">
        <f t="shared" si="73"/>
        <v>465.59439983</v>
      </c>
      <c r="AN354" s="2">
        <v>0.025</v>
      </c>
      <c r="AO354" s="4">
        <f t="shared" si="74"/>
        <v>0</v>
      </c>
      <c r="AP354" s="4"/>
      <c r="AQ354" s="4"/>
      <c r="AR354" t="s">
        <v>602</v>
      </c>
    </row>
    <row r="355" spans="1:44" ht="15">
      <c r="A355">
        <v>1182492</v>
      </c>
      <c r="B355" t="s">
        <v>21</v>
      </c>
      <c r="C355" t="s">
        <v>1262</v>
      </c>
      <c r="D355" t="s">
        <v>159</v>
      </c>
      <c r="E355" t="s">
        <v>587</v>
      </c>
      <c r="F355" t="s">
        <v>22</v>
      </c>
      <c r="G355">
        <v>2592</v>
      </c>
      <c r="H355">
        <v>2005</v>
      </c>
      <c r="I355">
        <v>4</v>
      </c>
      <c r="J355">
        <v>3</v>
      </c>
      <c r="K355">
        <v>3</v>
      </c>
      <c r="L355">
        <v>0</v>
      </c>
      <c r="M355" s="5">
        <v>44749</v>
      </c>
      <c r="N355" s="1">
        <v>44764</v>
      </c>
      <c r="O355" s="1"/>
      <c r="P355" s="3">
        <f t="shared" si="70"/>
        <v>15</v>
      </c>
      <c r="Q355" s="3">
        <v>231</v>
      </c>
      <c r="R355">
        <v>205</v>
      </c>
      <c r="S355" s="8">
        <v>378900</v>
      </c>
      <c r="T355" s="4">
        <f t="shared" si="71"/>
        <v>18945</v>
      </c>
      <c r="U355" s="7">
        <v>437000</v>
      </c>
      <c r="V355" s="7">
        <v>373000</v>
      </c>
      <c r="W355" s="7"/>
      <c r="AA355" s="7">
        <f t="shared" si="69"/>
        <v>-5900</v>
      </c>
      <c r="AB355" s="7">
        <v>271</v>
      </c>
      <c r="AC355" t="s">
        <v>154</v>
      </c>
      <c r="AD355" s="4">
        <v>1.5055555555555555</v>
      </c>
      <c r="AE355" s="4">
        <v>308.63888888888886</v>
      </c>
      <c r="AG355" s="9">
        <v>1919.58</v>
      </c>
      <c r="AH355" s="9">
        <f t="shared" si="72"/>
        <v>5.259123287671232</v>
      </c>
      <c r="AI355" s="9">
        <v>1214.8574794520546</v>
      </c>
      <c r="AJ355" s="6"/>
      <c r="AK355" s="9"/>
      <c r="AL355" s="9">
        <f t="shared" si="73"/>
        <v>509.72657043</v>
      </c>
      <c r="AN355" s="2">
        <v>0.025</v>
      </c>
      <c r="AO355" s="4">
        <f t="shared" si="74"/>
        <v>0</v>
      </c>
      <c r="AP355" s="4"/>
      <c r="AQ355" s="4"/>
      <c r="AR355" t="s">
        <v>588</v>
      </c>
    </row>
    <row r="356" spans="1:44" ht="15">
      <c r="A356">
        <v>1193596</v>
      </c>
      <c r="B356" t="s">
        <v>21</v>
      </c>
      <c r="C356" t="s">
        <v>1319</v>
      </c>
      <c r="D356" t="s">
        <v>27</v>
      </c>
      <c r="E356" t="s">
        <v>435</v>
      </c>
      <c r="F356" t="s">
        <v>22</v>
      </c>
      <c r="G356">
        <v>3149</v>
      </c>
      <c r="H356">
        <v>2004</v>
      </c>
      <c r="I356">
        <v>4</v>
      </c>
      <c r="J356">
        <v>4</v>
      </c>
      <c r="K356">
        <v>3</v>
      </c>
      <c r="L356">
        <v>1</v>
      </c>
      <c r="M356" s="5">
        <v>44788</v>
      </c>
      <c r="N356" s="1">
        <v>44831</v>
      </c>
      <c r="O356" s="1"/>
      <c r="P356" s="3">
        <f t="shared" si="70"/>
        <v>43</v>
      </c>
      <c r="Q356" s="3">
        <v>192</v>
      </c>
      <c r="R356">
        <v>110</v>
      </c>
      <c r="S356" s="8">
        <v>467400</v>
      </c>
      <c r="T356" s="4">
        <f t="shared" si="71"/>
        <v>23370</v>
      </c>
      <c r="U356" s="7">
        <v>527000</v>
      </c>
      <c r="V356" s="7">
        <v>505000</v>
      </c>
      <c r="W356" s="7"/>
      <c r="AA356" s="7">
        <f t="shared" si="69"/>
        <v>37600</v>
      </c>
      <c r="AB356" s="7">
        <v>293</v>
      </c>
      <c r="AC356" t="s">
        <v>154</v>
      </c>
      <c r="AD356" s="4">
        <v>1.6277777777777778</v>
      </c>
      <c r="AE356" s="4">
        <v>179.05555555555554</v>
      </c>
      <c r="AG356" s="9">
        <v>4708.61</v>
      </c>
      <c r="AH356" s="9">
        <f t="shared" si="72"/>
        <v>12.900301369863012</v>
      </c>
      <c r="AI356" s="9">
        <v>2476.857863013698</v>
      </c>
      <c r="AJ356" s="6"/>
      <c r="AK356" s="9"/>
      <c r="AL356" s="9">
        <f t="shared" si="73"/>
        <v>423.66883776</v>
      </c>
      <c r="AN356" s="2">
        <v>0.025</v>
      </c>
      <c r="AO356" s="4">
        <f t="shared" si="74"/>
        <v>0</v>
      </c>
      <c r="AP356" s="4"/>
      <c r="AQ356" s="4"/>
      <c r="AR356" t="s">
        <v>436</v>
      </c>
    </row>
    <row r="357" spans="1:44" ht="15">
      <c r="A357">
        <v>1213157</v>
      </c>
      <c r="B357" t="s">
        <v>21</v>
      </c>
      <c r="C357" t="s">
        <v>1346</v>
      </c>
      <c r="D357" t="s">
        <v>27</v>
      </c>
      <c r="E357" t="s">
        <v>611</v>
      </c>
      <c r="F357" t="s">
        <v>22</v>
      </c>
      <c r="G357">
        <v>1456</v>
      </c>
      <c r="H357">
        <v>1981</v>
      </c>
      <c r="I357">
        <v>3</v>
      </c>
      <c r="J357">
        <v>2</v>
      </c>
      <c r="K357">
        <v>2</v>
      </c>
      <c r="L357">
        <v>0</v>
      </c>
      <c r="M357" s="5">
        <v>44946</v>
      </c>
      <c r="N357" s="1">
        <v>44973</v>
      </c>
      <c r="O357" s="1"/>
      <c r="P357" s="3">
        <f t="shared" si="70"/>
        <v>27</v>
      </c>
      <c r="Q357" s="3">
        <v>34</v>
      </c>
      <c r="R357">
        <v>5</v>
      </c>
      <c r="S357" s="8">
        <v>346100</v>
      </c>
      <c r="T357" s="4">
        <f t="shared" si="71"/>
        <v>17305</v>
      </c>
      <c r="U357" s="7">
        <v>465000</v>
      </c>
      <c r="V357" s="7">
        <v>465000</v>
      </c>
      <c r="W357" s="7"/>
      <c r="AA357" s="7">
        <f t="shared" si="69"/>
        <v>118900</v>
      </c>
      <c r="AB357" s="7">
        <v>0</v>
      </c>
      <c r="AG357" s="9">
        <v>4784.93</v>
      </c>
      <c r="AH357" s="9">
        <f t="shared" si="72"/>
        <v>13.109397260273973</v>
      </c>
      <c r="AI357" s="9">
        <v>445.71950684931505</v>
      </c>
      <c r="AJ357" s="6"/>
      <c r="AK357" s="9"/>
      <c r="AL357" s="9">
        <f t="shared" si="73"/>
        <v>75.02469002</v>
      </c>
      <c r="AN357" s="2">
        <v>0.03</v>
      </c>
      <c r="AO357" s="4">
        <f t="shared" si="74"/>
        <v>0</v>
      </c>
      <c r="AP357" s="4"/>
      <c r="AQ357" s="4"/>
      <c r="AR357" t="s">
        <v>612</v>
      </c>
    </row>
    <row r="358" spans="1:44" ht="15">
      <c r="A358">
        <v>1203800</v>
      </c>
      <c r="B358" t="s">
        <v>21</v>
      </c>
      <c r="C358" t="s">
        <v>993</v>
      </c>
      <c r="D358" t="s">
        <v>27</v>
      </c>
      <c r="E358" t="s">
        <v>234</v>
      </c>
      <c r="F358" t="s">
        <v>22</v>
      </c>
      <c r="G358">
        <v>1440</v>
      </c>
      <c r="H358">
        <v>1984</v>
      </c>
      <c r="I358">
        <v>3</v>
      </c>
      <c r="J358">
        <v>2</v>
      </c>
      <c r="K358">
        <v>2</v>
      </c>
      <c r="L358">
        <v>0</v>
      </c>
      <c r="M358" s="5">
        <v>44887</v>
      </c>
      <c r="N358" s="1">
        <v>44903</v>
      </c>
      <c r="O358" s="1"/>
      <c r="P358" s="3">
        <f t="shared" si="70"/>
        <v>16</v>
      </c>
      <c r="Q358" s="3">
        <v>93</v>
      </c>
      <c r="R358">
        <v>75</v>
      </c>
      <c r="S358" s="8">
        <v>315100</v>
      </c>
      <c r="T358" s="4">
        <f t="shared" si="71"/>
        <v>15755</v>
      </c>
      <c r="U358" s="7">
        <v>412000</v>
      </c>
      <c r="V358" s="7">
        <v>396000</v>
      </c>
      <c r="W358" s="7"/>
      <c r="AA358" s="7">
        <f t="shared" si="69"/>
        <v>80900</v>
      </c>
      <c r="AB358" s="7">
        <v>0</v>
      </c>
      <c r="AG358" s="9">
        <v>1257.72</v>
      </c>
      <c r="AH358" s="9">
        <f t="shared" si="72"/>
        <v>3.4458082191780823</v>
      </c>
      <c r="AI358" s="9">
        <v>320.4601643835617</v>
      </c>
      <c r="AJ358" s="6"/>
      <c r="AK358" s="9"/>
      <c r="AL358" s="9">
        <f t="shared" si="73"/>
        <v>205.21459329</v>
      </c>
      <c r="AN358" s="2">
        <v>0.03</v>
      </c>
      <c r="AO358" s="4">
        <f t="shared" si="74"/>
        <v>0</v>
      </c>
      <c r="AP358" s="4"/>
      <c r="AQ358" s="4"/>
      <c r="AR358" t="s">
        <v>516</v>
      </c>
    </row>
    <row r="359" spans="1:44" ht="15">
      <c r="A359">
        <v>1199860</v>
      </c>
      <c r="B359" t="s">
        <v>21</v>
      </c>
      <c r="C359" t="s">
        <v>1071</v>
      </c>
      <c r="D359" t="s">
        <v>27</v>
      </c>
      <c r="E359" t="s">
        <v>79</v>
      </c>
      <c r="F359" t="s">
        <v>22</v>
      </c>
      <c r="G359">
        <v>1180</v>
      </c>
      <c r="H359">
        <v>1955</v>
      </c>
      <c r="I359">
        <v>3</v>
      </c>
      <c r="J359">
        <v>1</v>
      </c>
      <c r="K359">
        <v>1</v>
      </c>
      <c r="L359">
        <v>0</v>
      </c>
      <c r="M359" s="5">
        <v>44812</v>
      </c>
      <c r="N359" s="1">
        <v>44872</v>
      </c>
      <c r="O359" s="1"/>
      <c r="P359" s="3">
        <f t="shared" si="70"/>
        <v>60</v>
      </c>
      <c r="Q359" s="3">
        <v>168</v>
      </c>
      <c r="R359">
        <v>98</v>
      </c>
      <c r="S359" s="8">
        <v>147600</v>
      </c>
      <c r="T359" s="4">
        <f t="shared" si="71"/>
        <v>7380</v>
      </c>
      <c r="U359" s="7">
        <v>240000</v>
      </c>
      <c r="V359" s="7">
        <v>227000</v>
      </c>
      <c r="W359" s="7"/>
      <c r="AA359" s="7">
        <f t="shared" si="69"/>
        <v>79400</v>
      </c>
      <c r="AB359" s="7">
        <v>0</v>
      </c>
      <c r="AG359" s="9">
        <v>660.86</v>
      </c>
      <c r="AH359" s="9">
        <f t="shared" si="72"/>
        <v>1.8105753424657534</v>
      </c>
      <c r="AI359" s="9">
        <v>304.17665753424654</v>
      </c>
      <c r="AJ359" s="6"/>
      <c r="AK359" s="9"/>
      <c r="AL359" s="9">
        <f t="shared" si="73"/>
        <v>370.71023304</v>
      </c>
      <c r="AN359" s="2">
        <v>0.025</v>
      </c>
      <c r="AO359" s="4">
        <f t="shared" si="74"/>
        <v>0</v>
      </c>
      <c r="AP359" s="4"/>
      <c r="AQ359" s="4"/>
      <c r="AR359" t="s">
        <v>265</v>
      </c>
    </row>
    <row r="360" spans="1:44" ht="15">
      <c r="A360">
        <v>1211701</v>
      </c>
      <c r="B360" t="s">
        <v>21</v>
      </c>
      <c r="C360" t="s">
        <v>975</v>
      </c>
      <c r="D360" t="s">
        <v>27</v>
      </c>
      <c r="E360" t="s">
        <v>73</v>
      </c>
      <c r="F360" t="s">
        <v>22</v>
      </c>
      <c r="G360">
        <v>1837</v>
      </c>
      <c r="H360">
        <v>1985</v>
      </c>
      <c r="I360">
        <v>3</v>
      </c>
      <c r="J360">
        <v>2</v>
      </c>
      <c r="K360">
        <v>2</v>
      </c>
      <c r="L360">
        <v>0</v>
      </c>
      <c r="M360" s="5">
        <v>44949</v>
      </c>
      <c r="N360" s="1">
        <v>44964</v>
      </c>
      <c r="O360" s="1"/>
      <c r="P360" s="3">
        <f t="shared" si="70"/>
        <v>15</v>
      </c>
      <c r="Q360" s="3">
        <v>31</v>
      </c>
      <c r="R360">
        <v>14</v>
      </c>
      <c r="S360" s="8">
        <v>281800</v>
      </c>
      <c r="T360" s="4">
        <f t="shared" si="71"/>
        <v>14090</v>
      </c>
      <c r="U360" s="7">
        <v>353000</v>
      </c>
      <c r="V360" s="7">
        <v>353000</v>
      </c>
      <c r="W360" s="7"/>
      <c r="AA360" s="7">
        <f t="shared" si="69"/>
        <v>71200</v>
      </c>
      <c r="AB360" s="7">
        <v>0</v>
      </c>
      <c r="AG360" s="9">
        <v>3782.77</v>
      </c>
      <c r="AH360" s="9">
        <f t="shared" si="72"/>
        <v>10.363753424657535</v>
      </c>
      <c r="AI360" s="9">
        <v>321.27635616438357</v>
      </c>
      <c r="AJ360" s="6"/>
      <c r="AK360" s="9"/>
      <c r="AL360" s="9">
        <f t="shared" si="73"/>
        <v>68.40486443</v>
      </c>
      <c r="AN360" s="2">
        <v>0.025</v>
      </c>
      <c r="AO360" s="4">
        <f t="shared" si="74"/>
        <v>0</v>
      </c>
      <c r="AP360" s="4"/>
      <c r="AQ360" s="4"/>
      <c r="AR360" t="s">
        <v>74</v>
      </c>
    </row>
    <row r="361" spans="1:44" ht="15">
      <c r="A361">
        <v>1190682</v>
      </c>
      <c r="B361" t="s">
        <v>21</v>
      </c>
      <c r="C361" t="s">
        <v>1295</v>
      </c>
      <c r="D361" t="s">
        <v>27</v>
      </c>
      <c r="E361" t="s">
        <v>191</v>
      </c>
      <c r="F361" t="s">
        <v>22</v>
      </c>
      <c r="G361">
        <v>1288</v>
      </c>
      <c r="H361">
        <v>1962</v>
      </c>
      <c r="I361">
        <v>3</v>
      </c>
      <c r="J361">
        <v>2</v>
      </c>
      <c r="K361">
        <v>2</v>
      </c>
      <c r="L361">
        <v>0</v>
      </c>
      <c r="M361" s="5">
        <v>44685</v>
      </c>
      <c r="N361" s="1">
        <v>44812</v>
      </c>
      <c r="O361" s="1"/>
      <c r="P361" s="3">
        <f t="shared" si="70"/>
        <v>127</v>
      </c>
      <c r="Q361" s="3">
        <v>295</v>
      </c>
      <c r="R361">
        <v>157</v>
      </c>
      <c r="S361" s="8">
        <v>216400</v>
      </c>
      <c r="T361" s="4">
        <f t="shared" si="71"/>
        <v>10820</v>
      </c>
      <c r="U361" s="7">
        <v>320000</v>
      </c>
      <c r="V361" s="7">
        <v>287000</v>
      </c>
      <c r="W361" s="7"/>
      <c r="AA361" s="7">
        <f t="shared" si="69"/>
        <v>70600</v>
      </c>
      <c r="AB361" s="7">
        <v>0</v>
      </c>
      <c r="AG361" s="9">
        <v>1096.32</v>
      </c>
      <c r="AH361" s="9">
        <f t="shared" si="72"/>
        <v>3.0036164383561643</v>
      </c>
      <c r="AI361" s="9">
        <v>886.0668493150685</v>
      </c>
      <c r="AJ361" s="6"/>
      <c r="AK361" s="9"/>
      <c r="AL361" s="9">
        <f t="shared" si="73"/>
        <v>650.94951635</v>
      </c>
      <c r="AN361" s="2">
        <v>0.025</v>
      </c>
      <c r="AO361" s="4">
        <f t="shared" si="74"/>
        <v>0</v>
      </c>
      <c r="AP361" s="4"/>
      <c r="AQ361" s="4"/>
      <c r="AR361" t="s">
        <v>621</v>
      </c>
    </row>
    <row r="362" spans="1:44" ht="15">
      <c r="A362">
        <v>1201236</v>
      </c>
      <c r="B362" t="s">
        <v>21</v>
      </c>
      <c r="C362" t="s">
        <v>1326</v>
      </c>
      <c r="D362" t="s">
        <v>24</v>
      </c>
      <c r="E362" t="s">
        <v>647</v>
      </c>
      <c r="F362" t="s">
        <v>22</v>
      </c>
      <c r="G362">
        <v>1356</v>
      </c>
      <c r="H362">
        <v>1989</v>
      </c>
      <c r="I362">
        <v>3</v>
      </c>
      <c r="J362">
        <v>2</v>
      </c>
      <c r="K362">
        <v>2</v>
      </c>
      <c r="L362">
        <v>0</v>
      </c>
      <c r="M362" s="5">
        <v>44825</v>
      </c>
      <c r="N362" s="1">
        <v>44883</v>
      </c>
      <c r="O362" s="1"/>
      <c r="P362" s="3">
        <f t="shared" si="70"/>
        <v>58</v>
      </c>
      <c r="Q362" s="3">
        <v>155</v>
      </c>
      <c r="R362">
        <v>95</v>
      </c>
      <c r="S362" s="8">
        <v>242100</v>
      </c>
      <c r="T362" s="4">
        <f t="shared" si="71"/>
        <v>12105</v>
      </c>
      <c r="U362" s="7">
        <v>325000</v>
      </c>
      <c r="V362" s="7">
        <v>310000</v>
      </c>
      <c r="W362" s="7"/>
      <c r="AA362" s="7">
        <f t="shared" si="69"/>
        <v>67900</v>
      </c>
      <c r="AB362" s="7">
        <v>0</v>
      </c>
      <c r="AG362" s="9">
        <v>2414.05</v>
      </c>
      <c r="AH362" s="9">
        <f t="shared" si="72"/>
        <v>6.613835616438356</v>
      </c>
      <c r="AI362" s="9">
        <v>1025.1445205479451</v>
      </c>
      <c r="AJ362" s="6"/>
      <c r="AK362" s="9"/>
      <c r="AL362" s="9">
        <f t="shared" si="73"/>
        <v>342.02432215</v>
      </c>
      <c r="AN362" s="2">
        <v>0.03</v>
      </c>
      <c r="AO362" s="4">
        <f t="shared" si="74"/>
        <v>0</v>
      </c>
      <c r="AP362" s="4"/>
      <c r="AQ362" s="4"/>
      <c r="AR362" t="s">
        <v>648</v>
      </c>
    </row>
    <row r="363" spans="1:44" ht="15">
      <c r="A363">
        <v>1200190</v>
      </c>
      <c r="B363" t="s">
        <v>21</v>
      </c>
      <c r="C363" t="s">
        <v>1340</v>
      </c>
      <c r="D363" t="s">
        <v>24</v>
      </c>
      <c r="E363" t="s">
        <v>25</v>
      </c>
      <c r="F363" t="s">
        <v>22</v>
      </c>
      <c r="G363">
        <v>2714</v>
      </c>
      <c r="H363">
        <v>2002</v>
      </c>
      <c r="I363">
        <v>4</v>
      </c>
      <c r="J363">
        <v>3</v>
      </c>
      <c r="K363">
        <v>3</v>
      </c>
      <c r="L363">
        <v>0</v>
      </c>
      <c r="M363" s="5">
        <v>44859</v>
      </c>
      <c r="N363" s="1">
        <v>44874</v>
      </c>
      <c r="O363" s="1"/>
      <c r="P363" s="3">
        <f t="shared" si="70"/>
        <v>15</v>
      </c>
      <c r="Q363" s="3">
        <v>121</v>
      </c>
      <c r="R363">
        <v>90</v>
      </c>
      <c r="S363" s="8">
        <v>286700</v>
      </c>
      <c r="T363" s="4">
        <f t="shared" si="71"/>
        <v>14335</v>
      </c>
      <c r="U363" s="7">
        <v>376000</v>
      </c>
      <c r="V363" s="7">
        <v>354000</v>
      </c>
      <c r="W363" s="7"/>
      <c r="AA363" s="7">
        <f t="shared" si="69"/>
        <v>67300</v>
      </c>
      <c r="AB363" s="7">
        <v>0</v>
      </c>
      <c r="AG363" s="9">
        <v>5289.92</v>
      </c>
      <c r="AH363" s="9">
        <f t="shared" si="72"/>
        <v>14.492931506849315</v>
      </c>
      <c r="AI363" s="9">
        <v>1753.6447123287671</v>
      </c>
      <c r="AJ363" s="6"/>
      <c r="AK363" s="9"/>
      <c r="AL363" s="9">
        <f t="shared" si="73"/>
        <v>266.99963213</v>
      </c>
      <c r="AN363" s="2">
        <v>0.025</v>
      </c>
      <c r="AO363" s="4">
        <f t="shared" si="74"/>
        <v>0</v>
      </c>
      <c r="AP363" s="4"/>
      <c r="AQ363" s="4"/>
      <c r="AR363" t="s">
        <v>432</v>
      </c>
    </row>
    <row r="364" spans="1:44" ht="15">
      <c r="A364">
        <v>1199760</v>
      </c>
      <c r="B364" t="s">
        <v>21</v>
      </c>
      <c r="C364" t="s">
        <v>982</v>
      </c>
      <c r="D364" t="s">
        <v>27</v>
      </c>
      <c r="E364" t="s">
        <v>234</v>
      </c>
      <c r="F364" t="s">
        <v>22</v>
      </c>
      <c r="G364">
        <v>1316</v>
      </c>
      <c r="H364">
        <v>1983</v>
      </c>
      <c r="I364">
        <v>3</v>
      </c>
      <c r="J364">
        <v>2</v>
      </c>
      <c r="K364">
        <v>2</v>
      </c>
      <c r="L364">
        <v>0</v>
      </c>
      <c r="M364" s="5">
        <v>44865</v>
      </c>
      <c r="N364" s="1">
        <v>44872</v>
      </c>
      <c r="O364" s="1"/>
      <c r="P364" s="3">
        <f t="shared" si="70"/>
        <v>7</v>
      </c>
      <c r="Q364" s="3">
        <v>115</v>
      </c>
      <c r="R364">
        <v>87</v>
      </c>
      <c r="S364" s="8">
        <v>340200</v>
      </c>
      <c r="T364" s="4">
        <f t="shared" si="71"/>
        <v>17010</v>
      </c>
      <c r="U364" s="7">
        <v>441000</v>
      </c>
      <c r="V364" s="7">
        <v>404000</v>
      </c>
      <c r="W364" s="7"/>
      <c r="AA364" s="7">
        <f t="shared" si="69"/>
        <v>63800</v>
      </c>
      <c r="AB364" s="7">
        <v>0</v>
      </c>
      <c r="AG364" s="9">
        <v>2132.11</v>
      </c>
      <c r="AH364" s="9">
        <f t="shared" si="72"/>
        <v>5.841397260273973</v>
      </c>
      <c r="AI364" s="9">
        <v>671.7606849315068</v>
      </c>
      <c r="AJ364" s="6"/>
      <c r="AK364" s="9"/>
      <c r="AL364" s="9">
        <f t="shared" si="73"/>
        <v>253.75998095</v>
      </c>
      <c r="AN364" s="2">
        <v>0.025</v>
      </c>
      <c r="AO364" s="4">
        <f t="shared" si="74"/>
        <v>0</v>
      </c>
      <c r="AP364" s="4"/>
      <c r="AQ364" s="4"/>
      <c r="AR364" t="s">
        <v>235</v>
      </c>
    </row>
    <row r="365" spans="1:44" ht="15">
      <c r="A365">
        <v>1196671</v>
      </c>
      <c r="B365" t="s">
        <v>21</v>
      </c>
      <c r="C365" t="s">
        <v>994</v>
      </c>
      <c r="D365" t="s">
        <v>27</v>
      </c>
      <c r="E365" t="s">
        <v>174</v>
      </c>
      <c r="F365" t="s">
        <v>22</v>
      </c>
      <c r="G365">
        <v>1573</v>
      </c>
      <c r="H365">
        <v>1977</v>
      </c>
      <c r="I365">
        <v>4</v>
      </c>
      <c r="J365">
        <v>2</v>
      </c>
      <c r="K365">
        <v>2</v>
      </c>
      <c r="L365">
        <v>0</v>
      </c>
      <c r="M365" s="5">
        <v>44781</v>
      </c>
      <c r="N365" s="1">
        <v>44852</v>
      </c>
      <c r="O365" s="1"/>
      <c r="P365" s="3">
        <f t="shared" si="70"/>
        <v>71</v>
      </c>
      <c r="Q365" s="3">
        <v>199</v>
      </c>
      <c r="R365">
        <v>126</v>
      </c>
      <c r="S365" s="8">
        <v>232300</v>
      </c>
      <c r="T365" s="4">
        <f t="shared" si="71"/>
        <v>11615</v>
      </c>
      <c r="U365" s="7">
        <v>325000</v>
      </c>
      <c r="V365" s="7">
        <v>295000</v>
      </c>
      <c r="W365" s="7"/>
      <c r="AA365" s="7">
        <f t="shared" si="69"/>
        <v>62700</v>
      </c>
      <c r="AB365" s="7">
        <v>0</v>
      </c>
      <c r="AG365" s="9">
        <v>2618.22</v>
      </c>
      <c r="AH365" s="9">
        <f t="shared" si="72"/>
        <v>7.173205479452054</v>
      </c>
      <c r="AI365" s="9">
        <v>1427.4678904109587</v>
      </c>
      <c r="AJ365" s="6"/>
      <c r="AK365" s="9"/>
      <c r="AL365" s="9">
        <f t="shared" si="73"/>
        <v>439.11509747</v>
      </c>
      <c r="AN365" s="2">
        <v>0.025</v>
      </c>
      <c r="AO365" s="4">
        <f t="shared" si="74"/>
        <v>0</v>
      </c>
      <c r="AP365" s="4"/>
      <c r="AQ365" s="4"/>
      <c r="AR365" t="s">
        <v>574</v>
      </c>
    </row>
    <row r="366" spans="1:44" ht="15">
      <c r="A366">
        <v>1197239</v>
      </c>
      <c r="B366" t="s">
        <v>21</v>
      </c>
      <c r="C366" t="s">
        <v>1090</v>
      </c>
      <c r="D366" t="s">
        <v>27</v>
      </c>
      <c r="E366" t="s">
        <v>657</v>
      </c>
      <c r="F366" t="s">
        <v>22</v>
      </c>
      <c r="G366">
        <v>1759</v>
      </c>
      <c r="H366">
        <v>1983</v>
      </c>
      <c r="I366">
        <v>3</v>
      </c>
      <c r="J366">
        <v>3</v>
      </c>
      <c r="K366">
        <v>3</v>
      </c>
      <c r="L366">
        <v>0</v>
      </c>
      <c r="M366" s="5">
        <v>44831</v>
      </c>
      <c r="N366" s="1">
        <v>44855</v>
      </c>
      <c r="O366" s="1"/>
      <c r="P366" s="3">
        <f t="shared" si="70"/>
        <v>24</v>
      </c>
      <c r="Q366" s="3">
        <v>149</v>
      </c>
      <c r="R366">
        <v>123</v>
      </c>
      <c r="S366" s="8">
        <v>272000</v>
      </c>
      <c r="T366" s="4">
        <f t="shared" si="71"/>
        <v>13600</v>
      </c>
      <c r="U366" s="7">
        <v>357000</v>
      </c>
      <c r="V366" s="7">
        <v>332000</v>
      </c>
      <c r="W366" s="7"/>
      <c r="AA366" s="7">
        <f t="shared" si="69"/>
        <v>60000</v>
      </c>
      <c r="AB366" s="7">
        <v>0</v>
      </c>
      <c r="AG366" s="9">
        <v>1759.11</v>
      </c>
      <c r="AH366" s="9">
        <f t="shared" si="72"/>
        <v>4.819479452054794</v>
      </c>
      <c r="AI366" s="9">
        <v>718.1024383561643</v>
      </c>
      <c r="AJ366" s="6"/>
      <c r="AK366" s="9"/>
      <c r="AL366" s="9">
        <f t="shared" si="73"/>
        <v>328.78467097</v>
      </c>
      <c r="AN366" s="2">
        <v>0.025</v>
      </c>
      <c r="AO366" s="4">
        <f t="shared" si="74"/>
        <v>0</v>
      </c>
      <c r="AP366" s="4"/>
      <c r="AQ366" s="4"/>
      <c r="AR366" t="s">
        <v>658</v>
      </c>
    </row>
    <row r="367" spans="1:44" ht="15">
      <c r="A367">
        <v>1186405</v>
      </c>
      <c r="B367" t="s">
        <v>21</v>
      </c>
      <c r="C367" t="s">
        <v>1294</v>
      </c>
      <c r="D367" t="s">
        <v>27</v>
      </c>
      <c r="E367" t="s">
        <v>604</v>
      </c>
      <c r="F367" t="s">
        <v>22</v>
      </c>
      <c r="G367">
        <v>1010</v>
      </c>
      <c r="H367">
        <v>1948</v>
      </c>
      <c r="I367">
        <v>3</v>
      </c>
      <c r="J367">
        <v>2</v>
      </c>
      <c r="K367">
        <v>2</v>
      </c>
      <c r="L367">
        <v>0</v>
      </c>
      <c r="M367" s="5">
        <v>44770</v>
      </c>
      <c r="N367" s="1">
        <v>44785</v>
      </c>
      <c r="O367" s="1"/>
      <c r="P367" s="3">
        <f t="shared" si="70"/>
        <v>15</v>
      </c>
      <c r="Q367" s="3">
        <v>210</v>
      </c>
      <c r="R367">
        <v>184</v>
      </c>
      <c r="S367" s="8">
        <v>163100</v>
      </c>
      <c r="T367" s="4">
        <f t="shared" si="71"/>
        <v>8155</v>
      </c>
      <c r="U367" s="7">
        <v>270000</v>
      </c>
      <c r="V367" s="7">
        <v>223000</v>
      </c>
      <c r="W367" s="7"/>
      <c r="AA367" s="7">
        <f t="shared" si="69"/>
        <v>59900</v>
      </c>
      <c r="AB367" s="7">
        <v>0</v>
      </c>
      <c r="AG367" s="9">
        <v>970.24</v>
      </c>
      <c r="AH367" s="9">
        <f t="shared" si="72"/>
        <v>2.6581917808219178</v>
      </c>
      <c r="AI367" s="9">
        <v>558.2202739726027</v>
      </c>
      <c r="AJ367" s="6"/>
      <c r="AK367" s="9"/>
      <c r="AL367" s="9">
        <f t="shared" si="73"/>
        <v>463.3877913</v>
      </c>
      <c r="AN367" s="2">
        <v>0.025</v>
      </c>
      <c r="AO367" s="4">
        <f t="shared" si="74"/>
        <v>0</v>
      </c>
      <c r="AP367" s="4"/>
      <c r="AQ367" s="4"/>
      <c r="AR367" t="s">
        <v>605</v>
      </c>
    </row>
    <row r="368" spans="1:44" ht="15">
      <c r="A368">
        <v>1204327</v>
      </c>
      <c r="B368" t="s">
        <v>21</v>
      </c>
      <c r="C368" t="s">
        <v>1214</v>
      </c>
      <c r="D368" t="s">
        <v>27</v>
      </c>
      <c r="E368" t="s">
        <v>136</v>
      </c>
      <c r="F368" t="s">
        <v>22</v>
      </c>
      <c r="G368">
        <v>1286</v>
      </c>
      <c r="H368">
        <v>1985</v>
      </c>
      <c r="I368">
        <v>2</v>
      </c>
      <c r="J368">
        <v>2</v>
      </c>
      <c r="K368">
        <v>2</v>
      </c>
      <c r="L368">
        <v>0</v>
      </c>
      <c r="M368" s="5">
        <v>44847</v>
      </c>
      <c r="N368" s="1">
        <v>44907</v>
      </c>
      <c r="O368" s="1"/>
      <c r="P368" s="3">
        <f t="shared" si="70"/>
        <v>60</v>
      </c>
      <c r="Q368" s="3">
        <v>133</v>
      </c>
      <c r="R368">
        <v>52</v>
      </c>
      <c r="S368" s="8">
        <v>278300</v>
      </c>
      <c r="T368" s="4">
        <f t="shared" si="71"/>
        <v>13915</v>
      </c>
      <c r="U368" s="7">
        <v>337000</v>
      </c>
      <c r="V368" s="7">
        <v>337000</v>
      </c>
      <c r="W368" s="7"/>
      <c r="AA368" s="7">
        <f t="shared" si="69"/>
        <v>58700</v>
      </c>
      <c r="AB368" s="7">
        <v>0</v>
      </c>
      <c r="AG368" s="9">
        <v>1571.69</v>
      </c>
      <c r="AH368" s="9">
        <f t="shared" si="72"/>
        <v>4.306</v>
      </c>
      <c r="AI368" s="9">
        <v>572.698</v>
      </c>
      <c r="AJ368" s="6"/>
      <c r="AK368" s="9"/>
      <c r="AL368" s="9">
        <f t="shared" si="73"/>
        <v>293.47893449000003</v>
      </c>
      <c r="AN368" s="2">
        <v>0.025</v>
      </c>
      <c r="AO368" s="4">
        <f t="shared" si="74"/>
        <v>0</v>
      </c>
      <c r="AP368" s="4"/>
      <c r="AQ368" s="4"/>
      <c r="AR368" t="s">
        <v>309</v>
      </c>
    </row>
    <row r="369" spans="1:44" ht="15">
      <c r="A369">
        <v>1200667</v>
      </c>
      <c r="B369" t="s">
        <v>21</v>
      </c>
      <c r="C369" t="s">
        <v>1070</v>
      </c>
      <c r="D369" t="s">
        <v>27</v>
      </c>
      <c r="E369" t="s">
        <v>250</v>
      </c>
      <c r="F369" t="s">
        <v>22</v>
      </c>
      <c r="G369">
        <v>1379</v>
      </c>
      <c r="H369">
        <v>1966</v>
      </c>
      <c r="I369">
        <v>3</v>
      </c>
      <c r="J369">
        <v>2</v>
      </c>
      <c r="K369">
        <v>2</v>
      </c>
      <c r="L369">
        <v>0</v>
      </c>
      <c r="M369" s="5">
        <v>44869</v>
      </c>
      <c r="N369" s="1">
        <v>44879</v>
      </c>
      <c r="O369" s="1"/>
      <c r="P369" s="3">
        <f t="shared" si="70"/>
        <v>10</v>
      </c>
      <c r="Q369" s="3">
        <v>111</v>
      </c>
      <c r="R369">
        <v>72</v>
      </c>
      <c r="S369" s="8">
        <v>262100</v>
      </c>
      <c r="T369" s="4">
        <f t="shared" si="71"/>
        <v>13105</v>
      </c>
      <c r="U369" s="7">
        <v>331000</v>
      </c>
      <c r="V369" s="7">
        <v>319000</v>
      </c>
      <c r="W369" s="7"/>
      <c r="AA369" s="7">
        <f t="shared" si="69"/>
        <v>56900</v>
      </c>
      <c r="AB369" s="7">
        <v>0</v>
      </c>
      <c r="AG369" s="9">
        <v>2080.93</v>
      </c>
      <c r="AH369" s="9">
        <f t="shared" si="72"/>
        <v>5.70117808219178</v>
      </c>
      <c r="AI369" s="9">
        <v>632.8307671232876</v>
      </c>
      <c r="AJ369" s="6"/>
      <c r="AK369" s="9"/>
      <c r="AL369" s="9">
        <f t="shared" si="73"/>
        <v>244.93354683</v>
      </c>
      <c r="AN369" s="2">
        <v>0.025</v>
      </c>
      <c r="AO369" s="4">
        <f t="shared" si="74"/>
        <v>0</v>
      </c>
      <c r="AP369" s="4"/>
      <c r="AQ369" s="4"/>
      <c r="AR369" t="s">
        <v>251</v>
      </c>
    </row>
    <row r="370" spans="1:44" ht="15">
      <c r="A370">
        <v>1190641</v>
      </c>
      <c r="B370" t="s">
        <v>21</v>
      </c>
      <c r="C370" t="s">
        <v>1073</v>
      </c>
      <c r="D370" t="s">
        <v>27</v>
      </c>
      <c r="E370" t="s">
        <v>354</v>
      </c>
      <c r="F370" t="s">
        <v>22</v>
      </c>
      <c r="G370">
        <v>1960</v>
      </c>
      <c r="H370">
        <v>1984</v>
      </c>
      <c r="I370">
        <v>3</v>
      </c>
      <c r="J370">
        <v>2</v>
      </c>
      <c r="K370">
        <v>2</v>
      </c>
      <c r="L370">
        <v>0</v>
      </c>
      <c r="M370" s="5">
        <v>44785</v>
      </c>
      <c r="N370" s="1">
        <v>44812</v>
      </c>
      <c r="O370" s="1"/>
      <c r="P370" s="3">
        <f t="shared" si="70"/>
        <v>27</v>
      </c>
      <c r="Q370" s="3">
        <v>195</v>
      </c>
      <c r="R370">
        <v>102</v>
      </c>
      <c r="S370" s="8">
        <v>348700</v>
      </c>
      <c r="T370" s="4">
        <f t="shared" si="71"/>
        <v>17435</v>
      </c>
      <c r="U370" s="7">
        <v>420000</v>
      </c>
      <c r="V370" s="7">
        <v>405000</v>
      </c>
      <c r="W370" s="7"/>
      <c r="AA370" s="7">
        <f aca="true" t="shared" si="75" ref="AA370:AA433">V370-S370</f>
        <v>56300</v>
      </c>
      <c r="AB370" s="7">
        <v>0</v>
      </c>
      <c r="AG370" s="9">
        <v>2411.65</v>
      </c>
      <c r="AH370" s="9">
        <f t="shared" si="72"/>
        <v>6.607260273972603</v>
      </c>
      <c r="AI370" s="9">
        <v>1288.4157534246576</v>
      </c>
      <c r="AJ370" s="6"/>
      <c r="AK370" s="9"/>
      <c r="AL370" s="9">
        <f t="shared" si="73"/>
        <v>430.28866335</v>
      </c>
      <c r="AN370" s="2">
        <v>0.025</v>
      </c>
      <c r="AO370" s="4">
        <f t="shared" si="74"/>
        <v>0</v>
      </c>
      <c r="AP370" s="4"/>
      <c r="AQ370" s="4"/>
      <c r="AR370" t="s">
        <v>355</v>
      </c>
    </row>
    <row r="371" spans="1:44" ht="15">
      <c r="A371">
        <v>1203557</v>
      </c>
      <c r="B371" t="s">
        <v>21</v>
      </c>
      <c r="C371" t="s">
        <v>1212</v>
      </c>
      <c r="D371" t="s">
        <v>27</v>
      </c>
      <c r="E371" t="s">
        <v>227</v>
      </c>
      <c r="F371" t="s">
        <v>22</v>
      </c>
      <c r="G371">
        <v>1547</v>
      </c>
      <c r="H371">
        <v>1994</v>
      </c>
      <c r="I371">
        <v>3</v>
      </c>
      <c r="J371">
        <v>2</v>
      </c>
      <c r="K371">
        <v>2</v>
      </c>
      <c r="L371">
        <v>0</v>
      </c>
      <c r="M371" s="5">
        <v>44848</v>
      </c>
      <c r="N371" s="1">
        <v>44902</v>
      </c>
      <c r="O371" s="1"/>
      <c r="P371" s="3">
        <f t="shared" si="70"/>
        <v>54</v>
      </c>
      <c r="Q371" s="3">
        <v>132</v>
      </c>
      <c r="R371">
        <v>52</v>
      </c>
      <c r="S371" s="8">
        <v>231800</v>
      </c>
      <c r="T371" s="4">
        <f t="shared" si="71"/>
        <v>11590</v>
      </c>
      <c r="U371" s="7">
        <v>293000</v>
      </c>
      <c r="V371" s="7">
        <v>286000</v>
      </c>
      <c r="W371" s="7"/>
      <c r="AA371" s="7">
        <f t="shared" si="75"/>
        <v>54200</v>
      </c>
      <c r="AB371" s="7">
        <v>0</v>
      </c>
      <c r="AG371" s="9">
        <v>2982.34</v>
      </c>
      <c r="AH371" s="9">
        <f t="shared" si="72"/>
        <v>8.170794520547945</v>
      </c>
      <c r="AI371" s="9">
        <v>1078.5448767123287</v>
      </c>
      <c r="AJ371" s="6"/>
      <c r="AK371" s="9"/>
      <c r="AL371" s="9">
        <f t="shared" si="73"/>
        <v>291.27232596</v>
      </c>
      <c r="AN371" s="2">
        <v>0.03</v>
      </c>
      <c r="AO371" s="4">
        <f t="shared" si="74"/>
        <v>0</v>
      </c>
      <c r="AP371" s="4"/>
      <c r="AQ371" s="4"/>
      <c r="AR371" t="s">
        <v>228</v>
      </c>
    </row>
    <row r="372" spans="1:44" ht="15">
      <c r="A372">
        <v>1189565</v>
      </c>
      <c r="B372" t="s">
        <v>21</v>
      </c>
      <c r="C372" t="s">
        <v>1374</v>
      </c>
      <c r="D372" t="s">
        <v>163</v>
      </c>
      <c r="E372" t="s">
        <v>530</v>
      </c>
      <c r="F372" t="s">
        <v>22</v>
      </c>
      <c r="G372">
        <v>2887</v>
      </c>
      <c r="H372">
        <v>2005</v>
      </c>
      <c r="I372">
        <v>4</v>
      </c>
      <c r="J372">
        <v>3</v>
      </c>
      <c r="K372">
        <v>2</v>
      </c>
      <c r="L372">
        <v>1</v>
      </c>
      <c r="M372" s="5">
        <v>44749</v>
      </c>
      <c r="N372" s="1">
        <v>44805</v>
      </c>
      <c r="O372" s="1"/>
      <c r="P372" s="3">
        <f t="shared" si="70"/>
        <v>56</v>
      </c>
      <c r="Q372" s="3">
        <v>231</v>
      </c>
      <c r="R372">
        <v>137</v>
      </c>
      <c r="S372" s="8">
        <v>357900</v>
      </c>
      <c r="T372" s="4">
        <f t="shared" si="71"/>
        <v>17895</v>
      </c>
      <c r="U372" s="7">
        <v>435000</v>
      </c>
      <c r="V372" s="7">
        <v>412000</v>
      </c>
      <c r="W372" s="7"/>
      <c r="AA372" s="7">
        <f t="shared" si="75"/>
        <v>54100</v>
      </c>
      <c r="AB372" s="7">
        <v>0</v>
      </c>
      <c r="AG372" s="9">
        <v>2276.69</v>
      </c>
      <c r="AH372" s="9">
        <f t="shared" si="72"/>
        <v>6.237506849315069</v>
      </c>
      <c r="AI372" s="9">
        <v>1440.8640821917809</v>
      </c>
      <c r="AJ372" s="6"/>
      <c r="AK372" s="9"/>
      <c r="AL372" s="9">
        <f t="shared" si="73"/>
        <v>509.72657043</v>
      </c>
      <c r="AN372" s="2">
        <v>0.025</v>
      </c>
      <c r="AO372" s="4">
        <f t="shared" si="74"/>
        <v>0</v>
      </c>
      <c r="AP372" s="4"/>
      <c r="AQ372" s="4"/>
      <c r="AR372" t="s">
        <v>531</v>
      </c>
    </row>
    <row r="373" spans="1:44" ht="15">
      <c r="A373">
        <v>1212583</v>
      </c>
      <c r="B373" t="s">
        <v>21</v>
      </c>
      <c r="C373" t="s">
        <v>1060</v>
      </c>
      <c r="D373" t="s">
        <v>27</v>
      </c>
      <c r="E373" t="s">
        <v>101</v>
      </c>
      <c r="F373" t="s">
        <v>22</v>
      </c>
      <c r="G373">
        <v>1375</v>
      </c>
      <c r="H373">
        <v>1960</v>
      </c>
      <c r="I373">
        <v>4</v>
      </c>
      <c r="J373">
        <v>2</v>
      </c>
      <c r="K373">
        <v>2</v>
      </c>
      <c r="L373">
        <v>0</v>
      </c>
      <c r="M373" s="5">
        <v>44642</v>
      </c>
      <c r="N373" s="1">
        <v>44970</v>
      </c>
      <c r="O373" s="1"/>
      <c r="P373" s="3">
        <f t="shared" si="70"/>
        <v>328</v>
      </c>
      <c r="Q373" s="3">
        <v>338</v>
      </c>
      <c r="R373">
        <v>8</v>
      </c>
      <c r="S373" s="8">
        <v>167700</v>
      </c>
      <c r="T373" s="4">
        <f t="shared" si="71"/>
        <v>8385</v>
      </c>
      <c r="U373" s="7">
        <v>220000</v>
      </c>
      <c r="V373" s="7">
        <v>220000</v>
      </c>
      <c r="W373" s="7"/>
      <c r="AA373" s="7">
        <f t="shared" si="75"/>
        <v>52300</v>
      </c>
      <c r="AB373" s="7">
        <v>0</v>
      </c>
      <c r="AG373" s="9">
        <v>1600.68</v>
      </c>
      <c r="AH373" s="9">
        <f t="shared" si="72"/>
        <v>4.385424657534247</v>
      </c>
      <c r="AI373" s="9">
        <v>1482.2735342465755</v>
      </c>
      <c r="AJ373" s="6"/>
      <c r="AK373" s="9"/>
      <c r="AL373" s="9">
        <f t="shared" si="73"/>
        <v>745.83368314</v>
      </c>
      <c r="AN373" s="2">
        <v>0.025</v>
      </c>
      <c r="AO373" s="4">
        <f t="shared" si="74"/>
        <v>0</v>
      </c>
      <c r="AP373" s="4"/>
      <c r="AQ373" s="4"/>
      <c r="AR373" t="s">
        <v>103</v>
      </c>
    </row>
    <row r="374" spans="1:44" ht="15">
      <c r="A374">
        <v>1203317</v>
      </c>
      <c r="B374" t="s">
        <v>21</v>
      </c>
      <c r="C374" t="s">
        <v>976</v>
      </c>
      <c r="D374" t="s">
        <v>24</v>
      </c>
      <c r="E374" t="s">
        <v>108</v>
      </c>
      <c r="F374" t="s">
        <v>22</v>
      </c>
      <c r="G374">
        <v>1539</v>
      </c>
      <c r="H374">
        <v>1991</v>
      </c>
      <c r="I374">
        <v>3</v>
      </c>
      <c r="J374">
        <v>2</v>
      </c>
      <c r="K374">
        <v>2</v>
      </c>
      <c r="L374">
        <v>0</v>
      </c>
      <c r="M374" s="5">
        <v>44586</v>
      </c>
      <c r="N374" s="1">
        <v>44900</v>
      </c>
      <c r="O374" s="1"/>
      <c r="P374" s="3">
        <f t="shared" si="70"/>
        <v>314</v>
      </c>
      <c r="Q374" s="3">
        <v>394</v>
      </c>
      <c r="R374">
        <v>78</v>
      </c>
      <c r="S374" s="8">
        <v>258100</v>
      </c>
      <c r="T374" s="4">
        <f t="shared" si="71"/>
        <v>12905</v>
      </c>
      <c r="U374" s="7">
        <v>350000</v>
      </c>
      <c r="V374" s="7">
        <v>310000</v>
      </c>
      <c r="W374" s="7"/>
      <c r="AA374" s="7">
        <f t="shared" si="75"/>
        <v>51900</v>
      </c>
      <c r="AB374" s="7">
        <v>0</v>
      </c>
      <c r="AG374" s="9">
        <v>1268.1</v>
      </c>
      <c r="AH374" s="9">
        <f t="shared" si="72"/>
        <v>3.4742465753424656</v>
      </c>
      <c r="AI374" s="9">
        <v>1368.8531506849315</v>
      </c>
      <c r="AJ374" s="6"/>
      <c r="AK374" s="9"/>
      <c r="AL374" s="9">
        <f t="shared" si="73"/>
        <v>869.40376082</v>
      </c>
      <c r="AN374" s="2">
        <v>0.025</v>
      </c>
      <c r="AO374" s="4">
        <f t="shared" si="74"/>
        <v>0</v>
      </c>
      <c r="AP374" s="4"/>
      <c r="AQ374" s="4"/>
      <c r="AR374" t="s">
        <v>109</v>
      </c>
    </row>
    <row r="375" spans="1:44" ht="15">
      <c r="A375">
        <v>1191571</v>
      </c>
      <c r="B375" t="s">
        <v>21</v>
      </c>
      <c r="C375" t="s">
        <v>1085</v>
      </c>
      <c r="D375" t="s">
        <v>27</v>
      </c>
      <c r="E375" t="s">
        <v>552</v>
      </c>
      <c r="F375" t="s">
        <v>22</v>
      </c>
      <c r="G375">
        <v>1012</v>
      </c>
      <c r="H375">
        <v>1967</v>
      </c>
      <c r="I375">
        <v>3</v>
      </c>
      <c r="J375">
        <v>1</v>
      </c>
      <c r="K375">
        <v>1</v>
      </c>
      <c r="L375">
        <v>0</v>
      </c>
      <c r="M375" s="5">
        <v>44796</v>
      </c>
      <c r="N375" s="1">
        <v>44818</v>
      </c>
      <c r="O375" s="1"/>
      <c r="P375" s="3">
        <f t="shared" si="70"/>
        <v>22</v>
      </c>
      <c r="Q375" s="3">
        <v>184</v>
      </c>
      <c r="R375">
        <v>96</v>
      </c>
      <c r="S375" s="8">
        <v>171600</v>
      </c>
      <c r="T375" s="4">
        <f t="shared" si="71"/>
        <v>8580</v>
      </c>
      <c r="U375" s="7">
        <v>225000</v>
      </c>
      <c r="V375" s="7">
        <v>222000</v>
      </c>
      <c r="W375" s="7"/>
      <c r="AA375" s="7">
        <f t="shared" si="75"/>
        <v>50400</v>
      </c>
      <c r="AB375" s="7">
        <v>0</v>
      </c>
      <c r="AG375" s="9">
        <v>2412.36</v>
      </c>
      <c r="AH375" s="9">
        <f t="shared" si="72"/>
        <v>6.609205479452055</v>
      </c>
      <c r="AI375" s="9">
        <v>1216.093808219178</v>
      </c>
      <c r="AJ375" s="6"/>
      <c r="AK375" s="9"/>
      <c r="AL375" s="9">
        <f t="shared" si="73"/>
        <v>406.01596952</v>
      </c>
      <c r="AN375" s="2">
        <v>0.025</v>
      </c>
      <c r="AO375" s="4">
        <f t="shared" si="74"/>
        <v>0</v>
      </c>
      <c r="AP375" s="4"/>
      <c r="AQ375" s="4"/>
      <c r="AR375" t="s">
        <v>553</v>
      </c>
    </row>
    <row r="376" spans="1:44" ht="15">
      <c r="A376">
        <v>1195687</v>
      </c>
      <c r="B376" t="s">
        <v>21</v>
      </c>
      <c r="C376" t="s">
        <v>1048</v>
      </c>
      <c r="D376" t="s">
        <v>27</v>
      </c>
      <c r="E376" t="s">
        <v>423</v>
      </c>
      <c r="F376" t="s">
        <v>22</v>
      </c>
      <c r="G376">
        <v>1875</v>
      </c>
      <c r="H376">
        <v>1993</v>
      </c>
      <c r="I376">
        <v>4</v>
      </c>
      <c r="J376">
        <v>3</v>
      </c>
      <c r="K376">
        <v>2</v>
      </c>
      <c r="L376">
        <v>1</v>
      </c>
      <c r="M376" s="5">
        <v>44791</v>
      </c>
      <c r="N376" s="1">
        <v>44846</v>
      </c>
      <c r="O376" s="1"/>
      <c r="P376" s="3">
        <f t="shared" si="70"/>
        <v>55</v>
      </c>
      <c r="Q376" s="3">
        <v>189</v>
      </c>
      <c r="R376">
        <v>118</v>
      </c>
      <c r="S376" s="8">
        <v>259100</v>
      </c>
      <c r="T376" s="4">
        <f t="shared" si="71"/>
        <v>12955</v>
      </c>
      <c r="U376" s="7">
        <v>346000</v>
      </c>
      <c r="V376" s="7">
        <v>309000</v>
      </c>
      <c r="W376" s="7"/>
      <c r="AA376" s="7">
        <f t="shared" si="75"/>
        <v>49900</v>
      </c>
      <c r="AB376" s="7">
        <v>0</v>
      </c>
      <c r="AG376" s="9">
        <v>1737.78</v>
      </c>
      <c r="AH376" s="9">
        <f t="shared" si="72"/>
        <v>4.761041095890411</v>
      </c>
      <c r="AI376" s="9">
        <v>899.8367671232876</v>
      </c>
      <c r="AJ376" s="6"/>
      <c r="AK376" s="9"/>
      <c r="AL376" s="9">
        <f t="shared" si="73"/>
        <v>417.04901217</v>
      </c>
      <c r="AN376" s="2">
        <v>0.025</v>
      </c>
      <c r="AO376" s="4">
        <f t="shared" si="74"/>
        <v>0</v>
      </c>
      <c r="AP376" s="4"/>
      <c r="AQ376" s="4"/>
      <c r="AR376" t="s">
        <v>424</v>
      </c>
    </row>
    <row r="377" spans="1:44" ht="15">
      <c r="A377">
        <v>1213292</v>
      </c>
      <c r="B377" t="s">
        <v>21</v>
      </c>
      <c r="C377" t="s">
        <v>986</v>
      </c>
      <c r="D377" t="s">
        <v>27</v>
      </c>
      <c r="E377" t="s">
        <v>387</v>
      </c>
      <c r="F377" t="s">
        <v>22</v>
      </c>
      <c r="G377">
        <v>1532</v>
      </c>
      <c r="H377">
        <v>1991</v>
      </c>
      <c r="I377">
        <v>4</v>
      </c>
      <c r="J377">
        <v>2</v>
      </c>
      <c r="K377">
        <v>2</v>
      </c>
      <c r="L377">
        <v>0</v>
      </c>
      <c r="M377" s="5">
        <v>44770</v>
      </c>
      <c r="N377" s="1">
        <v>44974</v>
      </c>
      <c r="O377" s="1"/>
      <c r="P377" s="3">
        <f t="shared" si="70"/>
        <v>204</v>
      </c>
      <c r="Q377" s="3">
        <v>210</v>
      </c>
      <c r="R377">
        <v>2</v>
      </c>
      <c r="S377" s="8">
        <v>326000</v>
      </c>
      <c r="T377" s="4">
        <f t="shared" si="71"/>
        <v>16300</v>
      </c>
      <c r="U377" s="7">
        <v>375000</v>
      </c>
      <c r="V377" s="7">
        <v>375000</v>
      </c>
      <c r="W377" s="7"/>
      <c r="AA377" s="7">
        <f t="shared" si="75"/>
        <v>49000</v>
      </c>
      <c r="AB377" s="7">
        <v>0</v>
      </c>
      <c r="AG377" s="9">
        <v>2237.77</v>
      </c>
      <c r="AH377" s="9">
        <f t="shared" si="72"/>
        <v>6.130876712328767</v>
      </c>
      <c r="AI377" s="9">
        <v>1287.484109589041</v>
      </c>
      <c r="AJ377" s="6"/>
      <c r="AK377" s="9"/>
      <c r="AL377" s="9">
        <f t="shared" si="73"/>
        <v>463.3877913</v>
      </c>
      <c r="AN377" s="2">
        <v>0.025</v>
      </c>
      <c r="AO377" s="4">
        <f t="shared" si="74"/>
        <v>0</v>
      </c>
      <c r="AP377" s="4"/>
      <c r="AQ377" s="4"/>
      <c r="AR377" t="s">
        <v>388</v>
      </c>
    </row>
    <row r="378" spans="1:44" ht="15">
      <c r="A378">
        <v>1201397</v>
      </c>
      <c r="B378" t="s">
        <v>21</v>
      </c>
      <c r="C378" t="s">
        <v>1370</v>
      </c>
      <c r="D378" t="s">
        <v>27</v>
      </c>
      <c r="E378" t="s">
        <v>468</v>
      </c>
      <c r="F378" t="s">
        <v>22</v>
      </c>
      <c r="G378">
        <v>1609</v>
      </c>
      <c r="H378">
        <v>1987</v>
      </c>
      <c r="I378">
        <v>3</v>
      </c>
      <c r="J378">
        <v>2</v>
      </c>
      <c r="K378">
        <v>2</v>
      </c>
      <c r="L378">
        <v>0</v>
      </c>
      <c r="M378" s="5">
        <v>44855</v>
      </c>
      <c r="N378" s="1">
        <v>44884</v>
      </c>
      <c r="O378" s="1"/>
      <c r="P378" s="3">
        <f t="shared" si="70"/>
        <v>29</v>
      </c>
      <c r="Q378" s="3">
        <v>125</v>
      </c>
      <c r="R378">
        <v>84</v>
      </c>
      <c r="S378" s="8">
        <v>293700</v>
      </c>
      <c r="T378" s="4">
        <f t="shared" si="71"/>
        <v>14685</v>
      </c>
      <c r="U378" s="7">
        <v>365000</v>
      </c>
      <c r="V378" s="7">
        <v>342000</v>
      </c>
      <c r="W378" s="7"/>
      <c r="AA378" s="7">
        <f t="shared" si="75"/>
        <v>48300</v>
      </c>
      <c r="AB378" s="7">
        <v>0</v>
      </c>
      <c r="AG378" s="9">
        <v>1911.32</v>
      </c>
      <c r="AH378" s="9">
        <f t="shared" si="72"/>
        <v>5.2364931506849315</v>
      </c>
      <c r="AI378" s="9">
        <v>654.5616438356165</v>
      </c>
      <c r="AJ378" s="6"/>
      <c r="AK378" s="9"/>
      <c r="AL378" s="9">
        <f t="shared" si="73"/>
        <v>275.82606625</v>
      </c>
      <c r="AN378" s="2">
        <v>0.02</v>
      </c>
      <c r="AO378" s="4">
        <f t="shared" si="74"/>
        <v>0</v>
      </c>
      <c r="AP378" s="4"/>
      <c r="AQ378" s="4"/>
      <c r="AR378" t="s">
        <v>469</v>
      </c>
    </row>
    <row r="379" spans="1:44" ht="15">
      <c r="A379">
        <v>1195632</v>
      </c>
      <c r="B379" t="s">
        <v>21</v>
      </c>
      <c r="C379" t="s">
        <v>1081</v>
      </c>
      <c r="D379" t="s">
        <v>27</v>
      </c>
      <c r="E379" t="s">
        <v>502</v>
      </c>
      <c r="F379" t="s">
        <v>22</v>
      </c>
      <c r="G379">
        <v>1600</v>
      </c>
      <c r="H379">
        <v>1975</v>
      </c>
      <c r="I379">
        <v>3</v>
      </c>
      <c r="J379">
        <v>2</v>
      </c>
      <c r="K379">
        <v>2</v>
      </c>
      <c r="L379">
        <v>0</v>
      </c>
      <c r="M379" s="5">
        <v>44812</v>
      </c>
      <c r="N379" s="1">
        <v>44846</v>
      </c>
      <c r="O379" s="1"/>
      <c r="P379" s="3">
        <f t="shared" si="70"/>
        <v>34</v>
      </c>
      <c r="Q379" s="3">
        <v>168</v>
      </c>
      <c r="R379">
        <v>93</v>
      </c>
      <c r="S379" s="8">
        <v>279300</v>
      </c>
      <c r="T379" s="4">
        <f t="shared" si="71"/>
        <v>13965</v>
      </c>
      <c r="U379" s="7">
        <v>360000</v>
      </c>
      <c r="V379" s="7">
        <v>327000</v>
      </c>
      <c r="W379" s="7"/>
      <c r="AA379" s="7">
        <f t="shared" si="75"/>
        <v>47700</v>
      </c>
      <c r="AB379" s="7">
        <v>0</v>
      </c>
      <c r="AG379" s="9">
        <v>151.8</v>
      </c>
      <c r="AH379" s="9">
        <f t="shared" si="72"/>
        <v>0.41589041095890417</v>
      </c>
      <c r="AI379" s="9">
        <v>69.8695890410959</v>
      </c>
      <c r="AJ379" s="6"/>
      <c r="AK379" s="9"/>
      <c r="AL379" s="9">
        <f t="shared" si="73"/>
        <v>370.71023304</v>
      </c>
      <c r="AN379" s="2">
        <v>0.025</v>
      </c>
      <c r="AO379" s="4">
        <f t="shared" si="74"/>
        <v>0</v>
      </c>
      <c r="AP379" s="4"/>
      <c r="AQ379" s="4"/>
      <c r="AR379" t="s">
        <v>503</v>
      </c>
    </row>
    <row r="380" spans="1:44" ht="15">
      <c r="A380">
        <v>1205708</v>
      </c>
      <c r="B380" t="s">
        <v>21</v>
      </c>
      <c r="C380" t="s">
        <v>980</v>
      </c>
      <c r="D380" t="s">
        <v>27</v>
      </c>
      <c r="E380" t="s">
        <v>201</v>
      </c>
      <c r="F380" t="s">
        <v>22</v>
      </c>
      <c r="G380">
        <v>1866</v>
      </c>
      <c r="H380">
        <v>1976</v>
      </c>
      <c r="I380">
        <v>3</v>
      </c>
      <c r="J380">
        <v>2</v>
      </c>
      <c r="K380">
        <v>2</v>
      </c>
      <c r="L380">
        <v>0</v>
      </c>
      <c r="M380" s="5">
        <v>44886</v>
      </c>
      <c r="N380" s="1">
        <v>44922</v>
      </c>
      <c r="O380" s="1"/>
      <c r="P380" s="3">
        <f t="shared" si="70"/>
        <v>36</v>
      </c>
      <c r="Q380" s="3">
        <v>94</v>
      </c>
      <c r="R380">
        <v>14</v>
      </c>
      <c r="S380" s="8">
        <v>227300</v>
      </c>
      <c r="T380" s="4">
        <f t="shared" si="71"/>
        <v>11365</v>
      </c>
      <c r="U380" s="7">
        <v>275000</v>
      </c>
      <c r="V380" s="7">
        <v>275000</v>
      </c>
      <c r="W380" s="7"/>
      <c r="AA380" s="7">
        <f t="shared" si="75"/>
        <v>47700</v>
      </c>
      <c r="AB380" s="7">
        <v>0</v>
      </c>
      <c r="AG380" s="9">
        <v>1141.33</v>
      </c>
      <c r="AH380" s="9">
        <f t="shared" si="72"/>
        <v>3.126931506849315</v>
      </c>
      <c r="AI380" s="9">
        <v>293.9315616438356</v>
      </c>
      <c r="AJ380" s="6"/>
      <c r="AK380" s="9"/>
      <c r="AL380" s="9">
        <f t="shared" si="73"/>
        <v>207.42120182</v>
      </c>
      <c r="AN380" s="2">
        <v>0.025</v>
      </c>
      <c r="AO380" s="4">
        <f t="shared" si="74"/>
        <v>0</v>
      </c>
      <c r="AP380" s="4"/>
      <c r="AQ380" s="4"/>
      <c r="AR380" t="s">
        <v>202</v>
      </c>
    </row>
    <row r="381" spans="1:44" ht="15">
      <c r="A381">
        <v>1189037</v>
      </c>
      <c r="B381" t="s">
        <v>21</v>
      </c>
      <c r="C381" t="s">
        <v>1343</v>
      </c>
      <c r="D381" t="s">
        <v>27</v>
      </c>
      <c r="E381" t="s">
        <v>541</v>
      </c>
      <c r="F381" t="s">
        <v>22</v>
      </c>
      <c r="G381">
        <v>807</v>
      </c>
      <c r="H381">
        <v>1942</v>
      </c>
      <c r="I381">
        <v>2</v>
      </c>
      <c r="J381">
        <v>1</v>
      </c>
      <c r="K381">
        <v>1</v>
      </c>
      <c r="L381">
        <v>0</v>
      </c>
      <c r="M381" s="5">
        <v>44784</v>
      </c>
      <c r="N381" s="1">
        <v>44802</v>
      </c>
      <c r="O381" s="1"/>
      <c r="P381" s="3">
        <f t="shared" si="70"/>
        <v>18</v>
      </c>
      <c r="Q381" s="3">
        <v>196</v>
      </c>
      <c r="R381">
        <v>140</v>
      </c>
      <c r="S381" s="7">
        <v>101100</v>
      </c>
      <c r="T381" s="4">
        <f t="shared" si="71"/>
        <v>5055</v>
      </c>
      <c r="U381" s="7">
        <v>170000</v>
      </c>
      <c r="V381" s="7">
        <v>148000</v>
      </c>
      <c r="W381" s="7"/>
      <c r="AA381" s="7">
        <f t="shared" si="75"/>
        <v>46900</v>
      </c>
      <c r="AB381" s="7">
        <v>0</v>
      </c>
      <c r="AG381" s="9">
        <v>181.8</v>
      </c>
      <c r="AH381" s="9">
        <f t="shared" si="72"/>
        <v>0.49808219178082197</v>
      </c>
      <c r="AI381" s="9">
        <v>97.62410958904111</v>
      </c>
      <c r="AJ381" s="6"/>
      <c r="AK381" s="9"/>
      <c r="AL381" s="9">
        <f t="shared" si="73"/>
        <v>432.49527188</v>
      </c>
      <c r="AN381" s="2">
        <v>0.025</v>
      </c>
      <c r="AO381" s="4">
        <f t="shared" si="74"/>
        <v>0</v>
      </c>
      <c r="AP381" s="4"/>
      <c r="AQ381" s="4"/>
      <c r="AR381" t="s">
        <v>542</v>
      </c>
    </row>
    <row r="382" spans="1:44" ht="15">
      <c r="A382">
        <v>1160394</v>
      </c>
      <c r="B382" t="s">
        <v>21</v>
      </c>
      <c r="C382" t="s">
        <v>938</v>
      </c>
      <c r="D382" t="s">
        <v>27</v>
      </c>
      <c r="E382" t="s">
        <v>507</v>
      </c>
      <c r="F382" t="s">
        <v>22</v>
      </c>
      <c r="G382">
        <v>1521</v>
      </c>
      <c r="H382">
        <v>1947</v>
      </c>
      <c r="I382">
        <v>4</v>
      </c>
      <c r="J382">
        <v>2</v>
      </c>
      <c r="K382">
        <v>1</v>
      </c>
      <c r="L382">
        <v>1</v>
      </c>
      <c r="M382" s="5">
        <v>44621</v>
      </c>
      <c r="N382" s="1">
        <v>44648</v>
      </c>
      <c r="O382" s="1"/>
      <c r="P382" s="3">
        <f t="shared" si="70"/>
        <v>27</v>
      </c>
      <c r="Q382" s="3">
        <v>359</v>
      </c>
      <c r="R382">
        <v>182</v>
      </c>
      <c r="S382" s="7">
        <v>167300</v>
      </c>
      <c r="T382" s="4">
        <f t="shared" si="71"/>
        <v>8365</v>
      </c>
      <c r="U382" s="7">
        <v>237000</v>
      </c>
      <c r="V382" s="7">
        <v>214000</v>
      </c>
      <c r="W382" s="7"/>
      <c r="AA382" s="7">
        <f t="shared" si="75"/>
        <v>46700</v>
      </c>
      <c r="AB382" s="7">
        <v>0</v>
      </c>
      <c r="AG382" s="9">
        <v>2719.3</v>
      </c>
      <c r="AH382" s="9">
        <f t="shared" si="72"/>
        <v>7.45013698630137</v>
      </c>
      <c r="AI382" s="9">
        <v>2674.599178082192</v>
      </c>
      <c r="AJ382" s="6"/>
      <c r="AK382" s="9"/>
      <c r="AL382" s="9">
        <f t="shared" si="73"/>
        <v>792.17246227</v>
      </c>
      <c r="AN382" s="2">
        <v>0.025</v>
      </c>
      <c r="AO382" s="4">
        <f t="shared" si="74"/>
        <v>0</v>
      </c>
      <c r="AP382" s="4"/>
      <c r="AQ382" s="4"/>
      <c r="AR382" t="s">
        <v>508</v>
      </c>
    </row>
    <row r="383" spans="1:44" ht="15">
      <c r="A383">
        <v>1188720</v>
      </c>
      <c r="B383" t="s">
        <v>21</v>
      </c>
      <c r="C383" t="s">
        <v>1072</v>
      </c>
      <c r="D383" t="s">
        <v>27</v>
      </c>
      <c r="E383" t="s">
        <v>321</v>
      </c>
      <c r="F383" t="s">
        <v>22</v>
      </c>
      <c r="G383">
        <v>1040</v>
      </c>
      <c r="H383">
        <v>1959</v>
      </c>
      <c r="I383">
        <v>3</v>
      </c>
      <c r="J383">
        <v>2</v>
      </c>
      <c r="K383">
        <v>1</v>
      </c>
      <c r="L383">
        <v>1</v>
      </c>
      <c r="M383" s="5">
        <v>44781</v>
      </c>
      <c r="N383" s="1">
        <v>44799</v>
      </c>
      <c r="O383" s="1"/>
      <c r="P383" s="3">
        <f t="shared" si="70"/>
        <v>18</v>
      </c>
      <c r="Q383" s="3">
        <v>199</v>
      </c>
      <c r="R383">
        <v>158</v>
      </c>
      <c r="S383" s="8">
        <v>173500</v>
      </c>
      <c r="T383" s="4">
        <f t="shared" si="71"/>
        <v>8675</v>
      </c>
      <c r="U383" s="7">
        <v>240000</v>
      </c>
      <c r="V383" s="7">
        <v>219000</v>
      </c>
      <c r="W383" s="7"/>
      <c r="AA383" s="7">
        <f t="shared" si="75"/>
        <v>45500</v>
      </c>
      <c r="AB383" s="7">
        <v>0</v>
      </c>
      <c r="AG383" s="9">
        <v>2285.86</v>
      </c>
      <c r="AH383" s="9">
        <f t="shared" si="72"/>
        <v>6.262630136986302</v>
      </c>
      <c r="AI383" s="9">
        <v>1246.2633972602741</v>
      </c>
      <c r="AJ383" s="6"/>
      <c r="AK383" s="9"/>
      <c r="AL383" s="9">
        <f t="shared" si="73"/>
        <v>439.11509747</v>
      </c>
      <c r="AN383" s="2">
        <v>0.025</v>
      </c>
      <c r="AO383" s="4">
        <f t="shared" si="74"/>
        <v>0</v>
      </c>
      <c r="AP383" s="4"/>
      <c r="AQ383" s="4"/>
      <c r="AR383" t="s">
        <v>322</v>
      </c>
    </row>
    <row r="384" spans="1:44" ht="15">
      <c r="A384">
        <v>1205716</v>
      </c>
      <c r="B384" t="s">
        <v>21</v>
      </c>
      <c r="C384" t="s">
        <v>933</v>
      </c>
      <c r="D384" t="s">
        <v>172</v>
      </c>
      <c r="E384" t="s">
        <v>171</v>
      </c>
      <c r="F384" t="s">
        <v>22</v>
      </c>
      <c r="G384">
        <v>1476</v>
      </c>
      <c r="H384">
        <v>1990</v>
      </c>
      <c r="I384">
        <v>3</v>
      </c>
      <c r="J384">
        <v>2</v>
      </c>
      <c r="K384">
        <v>2</v>
      </c>
      <c r="L384">
        <v>0</v>
      </c>
      <c r="M384" s="5">
        <v>44914</v>
      </c>
      <c r="N384" s="1">
        <v>44922</v>
      </c>
      <c r="O384" s="1"/>
      <c r="P384" s="3">
        <f t="shared" si="70"/>
        <v>8</v>
      </c>
      <c r="Q384" s="3">
        <v>66</v>
      </c>
      <c r="R384">
        <v>56</v>
      </c>
      <c r="S384" s="8">
        <v>218700</v>
      </c>
      <c r="T384" s="4">
        <f t="shared" si="71"/>
        <v>10935</v>
      </c>
      <c r="U384" s="7">
        <v>267000</v>
      </c>
      <c r="V384" s="7">
        <v>264000</v>
      </c>
      <c r="W384" s="7"/>
      <c r="AA384" s="7">
        <f t="shared" si="75"/>
        <v>45300</v>
      </c>
      <c r="AB384" s="7">
        <v>0</v>
      </c>
      <c r="AG384" s="9">
        <v>1083.41</v>
      </c>
      <c r="AH384" s="9">
        <f t="shared" si="72"/>
        <v>2.968246575342466</v>
      </c>
      <c r="AI384" s="9">
        <v>195.90427397260274</v>
      </c>
      <c r="AJ384" s="6"/>
      <c r="AK384" s="9"/>
      <c r="AL384" s="9">
        <f t="shared" si="73"/>
        <v>145.63616298</v>
      </c>
      <c r="AN384" s="2">
        <v>0.025</v>
      </c>
      <c r="AO384" s="4">
        <f t="shared" si="74"/>
        <v>0</v>
      </c>
      <c r="AP384" s="4"/>
      <c r="AQ384" s="4"/>
      <c r="AR384" t="s">
        <v>485</v>
      </c>
    </row>
    <row r="385" spans="1:44" ht="15">
      <c r="A385">
        <v>1208091</v>
      </c>
      <c r="B385" t="s">
        <v>21</v>
      </c>
      <c r="C385" t="s">
        <v>911</v>
      </c>
      <c r="D385" t="s">
        <v>24</v>
      </c>
      <c r="E385" t="s">
        <v>39</v>
      </c>
      <c r="F385" t="s">
        <v>22</v>
      </c>
      <c r="G385">
        <v>1335</v>
      </c>
      <c r="H385">
        <v>1997</v>
      </c>
      <c r="I385">
        <v>3</v>
      </c>
      <c r="J385">
        <v>2</v>
      </c>
      <c r="K385">
        <v>2</v>
      </c>
      <c r="L385">
        <v>0</v>
      </c>
      <c r="M385" s="5">
        <v>44924</v>
      </c>
      <c r="N385" s="1">
        <v>44940</v>
      </c>
      <c r="O385" s="1"/>
      <c r="P385" s="3">
        <f t="shared" si="70"/>
        <v>16</v>
      </c>
      <c r="Q385" s="3">
        <v>56</v>
      </c>
      <c r="R385">
        <v>38</v>
      </c>
      <c r="S385" s="8">
        <v>227400</v>
      </c>
      <c r="T385" s="4">
        <f t="shared" si="71"/>
        <v>11370</v>
      </c>
      <c r="U385" s="7">
        <v>275000</v>
      </c>
      <c r="V385" s="7">
        <v>271000</v>
      </c>
      <c r="W385" s="7"/>
      <c r="AA385" s="7">
        <f t="shared" si="75"/>
        <v>43600</v>
      </c>
      <c r="AB385" s="7">
        <v>0</v>
      </c>
      <c r="AG385" s="9">
        <v>2772.36</v>
      </c>
      <c r="AH385" s="9">
        <f t="shared" si="72"/>
        <v>7.595506849315069</v>
      </c>
      <c r="AI385" s="9">
        <v>425.34838356164386</v>
      </c>
      <c r="AJ385" s="6"/>
      <c r="AK385" s="9"/>
      <c r="AL385" s="9">
        <f t="shared" si="73"/>
        <v>123.57007768</v>
      </c>
      <c r="AN385" s="2">
        <v>0.025</v>
      </c>
      <c r="AO385" s="4">
        <f t="shared" si="74"/>
        <v>0</v>
      </c>
      <c r="AP385" s="4"/>
      <c r="AQ385" s="4"/>
      <c r="AR385" t="s">
        <v>40</v>
      </c>
    </row>
    <row r="386" spans="1:44" ht="15">
      <c r="A386">
        <v>1203564</v>
      </c>
      <c r="B386" t="s">
        <v>21</v>
      </c>
      <c r="C386" t="s">
        <v>992</v>
      </c>
      <c r="D386" t="s">
        <v>172</v>
      </c>
      <c r="E386" t="s">
        <v>497</v>
      </c>
      <c r="F386" t="s">
        <v>22</v>
      </c>
      <c r="G386">
        <v>1340</v>
      </c>
      <c r="H386">
        <v>2008</v>
      </c>
      <c r="I386">
        <v>3</v>
      </c>
      <c r="J386">
        <v>2</v>
      </c>
      <c r="K386">
        <v>2</v>
      </c>
      <c r="L386">
        <v>0</v>
      </c>
      <c r="M386" s="5">
        <v>44893</v>
      </c>
      <c r="N386" s="1">
        <v>44902</v>
      </c>
      <c r="O386" s="1"/>
      <c r="P386" s="3">
        <f aca="true" t="shared" si="76" ref="P386:P449">N386-M386</f>
        <v>9</v>
      </c>
      <c r="Q386" s="3">
        <v>87</v>
      </c>
      <c r="R386">
        <v>76</v>
      </c>
      <c r="S386" s="8">
        <v>230500</v>
      </c>
      <c r="T386" s="4">
        <f aca="true" t="shared" si="77" ref="T386:T449">S386*5%</f>
        <v>11525</v>
      </c>
      <c r="U386" s="7">
        <v>280000</v>
      </c>
      <c r="V386" s="7">
        <v>273000</v>
      </c>
      <c r="W386" s="7"/>
      <c r="AA386" s="7">
        <f t="shared" si="75"/>
        <v>42500</v>
      </c>
      <c r="AB386" s="7">
        <v>0</v>
      </c>
      <c r="AG386" s="9">
        <v>1644.94</v>
      </c>
      <c r="AH386" s="9">
        <f aca="true" t="shared" si="78" ref="AH386:AH449">AG386/365</f>
        <v>4.506684931506849</v>
      </c>
      <c r="AI386" s="9">
        <v>392.08158904109587</v>
      </c>
      <c r="AJ386" s="6"/>
      <c r="AK386" s="9"/>
      <c r="AL386" s="9">
        <f aca="true" t="shared" si="79" ref="AL386:AL449">((5.5+(100*0.07171)+((100*71.68)/1000)+(100*0.00062)+(19.9*0.03)+(19.9*0.025641)+(19.9*0.1)+43.2)/30)*Q386</f>
        <v>191.97494211</v>
      </c>
      <c r="AN386" s="2">
        <v>0.025</v>
      </c>
      <c r="AO386" s="4">
        <f aca="true" t="shared" si="80" ref="AO386:AO449">AN386*W386</f>
        <v>0</v>
      </c>
      <c r="AP386" s="4"/>
      <c r="AQ386" s="4"/>
      <c r="AR386" t="s">
        <v>498</v>
      </c>
    </row>
    <row r="387" spans="1:44" ht="15">
      <c r="A387">
        <v>1195706</v>
      </c>
      <c r="B387" t="s">
        <v>21</v>
      </c>
      <c r="C387" t="s">
        <v>1216</v>
      </c>
      <c r="D387" t="s">
        <v>27</v>
      </c>
      <c r="E387" t="s">
        <v>317</v>
      </c>
      <c r="F387" t="s">
        <v>22</v>
      </c>
      <c r="G387">
        <v>1962</v>
      </c>
      <c r="H387">
        <v>1960</v>
      </c>
      <c r="I387">
        <v>3</v>
      </c>
      <c r="J387">
        <v>2</v>
      </c>
      <c r="K387">
        <v>2</v>
      </c>
      <c r="L387">
        <v>0</v>
      </c>
      <c r="M387" s="5">
        <v>44824</v>
      </c>
      <c r="N387" s="1">
        <v>44846</v>
      </c>
      <c r="O387" s="1"/>
      <c r="P387" s="3">
        <f t="shared" si="76"/>
        <v>22</v>
      </c>
      <c r="Q387" s="3">
        <v>156</v>
      </c>
      <c r="R387">
        <v>79</v>
      </c>
      <c r="S387" s="8">
        <v>247400</v>
      </c>
      <c r="T387" s="4">
        <f t="shared" si="77"/>
        <v>12370</v>
      </c>
      <c r="U387" s="7">
        <v>300000</v>
      </c>
      <c r="V387" s="7">
        <v>288000</v>
      </c>
      <c r="W387" s="7"/>
      <c r="AA387" s="7">
        <f t="shared" si="75"/>
        <v>40600</v>
      </c>
      <c r="AB387" s="7">
        <v>0</v>
      </c>
      <c r="AG387" s="9">
        <v>1632.82</v>
      </c>
      <c r="AH387" s="9">
        <f t="shared" si="78"/>
        <v>4.473479452054795</v>
      </c>
      <c r="AI387" s="9">
        <v>697.8627945205479</v>
      </c>
      <c r="AJ387" s="6"/>
      <c r="AK387" s="9"/>
      <c r="AL387" s="9">
        <f t="shared" si="79"/>
        <v>344.23093068000003</v>
      </c>
      <c r="AN387" s="2">
        <v>0.025</v>
      </c>
      <c r="AO387" s="4">
        <f t="shared" si="80"/>
        <v>0</v>
      </c>
      <c r="AP387" s="4"/>
      <c r="AQ387" s="4"/>
      <c r="AR387" t="s">
        <v>318</v>
      </c>
    </row>
    <row r="388" spans="1:44" ht="15">
      <c r="A388">
        <v>1186388</v>
      </c>
      <c r="B388" t="s">
        <v>21</v>
      </c>
      <c r="C388" t="s">
        <v>1373</v>
      </c>
      <c r="D388" t="s">
        <v>163</v>
      </c>
      <c r="E388" t="s">
        <v>162</v>
      </c>
      <c r="F388" t="s">
        <v>22</v>
      </c>
      <c r="G388">
        <v>2100</v>
      </c>
      <c r="H388">
        <v>2020</v>
      </c>
      <c r="I388">
        <v>3</v>
      </c>
      <c r="J388">
        <v>2</v>
      </c>
      <c r="K388">
        <v>2</v>
      </c>
      <c r="L388">
        <v>0</v>
      </c>
      <c r="M388" s="5">
        <v>44774</v>
      </c>
      <c r="N388" s="1">
        <v>44785</v>
      </c>
      <c r="O388" s="1"/>
      <c r="P388" s="3">
        <f t="shared" si="76"/>
        <v>11</v>
      </c>
      <c r="Q388" s="3">
        <v>206</v>
      </c>
      <c r="R388">
        <v>146</v>
      </c>
      <c r="S388" s="8">
        <v>351800</v>
      </c>
      <c r="T388" s="4">
        <f t="shared" si="77"/>
        <v>17590</v>
      </c>
      <c r="U388" s="7">
        <v>430000</v>
      </c>
      <c r="V388" s="7">
        <v>392000</v>
      </c>
      <c r="W388" s="7"/>
      <c r="AA388" s="7">
        <f t="shared" si="75"/>
        <v>40200</v>
      </c>
      <c r="AB388" s="7">
        <v>0</v>
      </c>
      <c r="AG388" s="9">
        <v>3031.44</v>
      </c>
      <c r="AH388" s="9">
        <f t="shared" si="78"/>
        <v>8.305315068493151</v>
      </c>
      <c r="AI388" s="9">
        <v>1710.894904109589</v>
      </c>
      <c r="AJ388" s="6"/>
      <c r="AK388" s="9"/>
      <c r="AL388" s="9">
        <f t="shared" si="79"/>
        <v>454.56135718</v>
      </c>
      <c r="AN388" s="2">
        <v>0.025</v>
      </c>
      <c r="AO388" s="4">
        <f t="shared" si="80"/>
        <v>0</v>
      </c>
      <c r="AP388" s="4"/>
      <c r="AQ388" s="4"/>
      <c r="AR388" t="s">
        <v>229</v>
      </c>
    </row>
    <row r="389" spans="1:44" ht="15">
      <c r="A389">
        <v>1195638</v>
      </c>
      <c r="B389" t="s">
        <v>21</v>
      </c>
      <c r="C389" t="s">
        <v>1289</v>
      </c>
      <c r="D389" t="s">
        <v>27</v>
      </c>
      <c r="E389" t="s">
        <v>356</v>
      </c>
      <c r="F389" t="s">
        <v>22</v>
      </c>
      <c r="G389">
        <v>1655</v>
      </c>
      <c r="H389">
        <v>2004</v>
      </c>
      <c r="I389">
        <v>3</v>
      </c>
      <c r="J389">
        <v>2</v>
      </c>
      <c r="K389">
        <v>2</v>
      </c>
      <c r="L389">
        <v>0</v>
      </c>
      <c r="M389" s="5">
        <v>44811</v>
      </c>
      <c r="N389" s="1">
        <v>44846</v>
      </c>
      <c r="O389" s="1"/>
      <c r="P389" s="3">
        <f t="shared" si="76"/>
        <v>35</v>
      </c>
      <c r="Q389" s="3">
        <v>169</v>
      </c>
      <c r="R389">
        <v>129</v>
      </c>
      <c r="S389" s="8">
        <v>291000</v>
      </c>
      <c r="T389" s="4">
        <f t="shared" si="77"/>
        <v>14550</v>
      </c>
      <c r="U389" s="7">
        <v>370000</v>
      </c>
      <c r="V389" s="7">
        <v>331000</v>
      </c>
      <c r="W389" s="7"/>
      <c r="AA389" s="7">
        <f t="shared" si="75"/>
        <v>40000</v>
      </c>
      <c r="AB389" s="7">
        <v>0</v>
      </c>
      <c r="AG389" s="9">
        <v>2161.04</v>
      </c>
      <c r="AH389" s="9">
        <f t="shared" si="78"/>
        <v>5.920657534246575</v>
      </c>
      <c r="AI389" s="9">
        <v>1000.5911232876712</v>
      </c>
      <c r="AJ389" s="6"/>
      <c r="AK389" s="9"/>
      <c r="AL389" s="9">
        <f t="shared" si="79"/>
        <v>372.91684157</v>
      </c>
      <c r="AN389" s="2">
        <v>0.025</v>
      </c>
      <c r="AO389" s="4">
        <f t="shared" si="80"/>
        <v>0</v>
      </c>
      <c r="AP389" s="4"/>
      <c r="AQ389" s="4"/>
      <c r="AR389" t="s">
        <v>357</v>
      </c>
    </row>
    <row r="390" spans="1:44" ht="15">
      <c r="A390">
        <v>1200900</v>
      </c>
      <c r="B390" t="s">
        <v>21</v>
      </c>
      <c r="C390" t="s">
        <v>1344</v>
      </c>
      <c r="D390" t="s">
        <v>24</v>
      </c>
      <c r="E390" t="s">
        <v>63</v>
      </c>
      <c r="F390" t="s">
        <v>22</v>
      </c>
      <c r="G390">
        <v>1032</v>
      </c>
      <c r="H390">
        <v>1996</v>
      </c>
      <c r="I390">
        <v>3</v>
      </c>
      <c r="J390">
        <v>2</v>
      </c>
      <c r="K390">
        <v>1</v>
      </c>
      <c r="L390">
        <v>1</v>
      </c>
      <c r="M390" s="5">
        <v>44872</v>
      </c>
      <c r="N390" s="1">
        <v>44880</v>
      </c>
      <c r="O390" s="1"/>
      <c r="P390" s="3">
        <f t="shared" si="76"/>
        <v>8</v>
      </c>
      <c r="Q390" s="3">
        <v>108</v>
      </c>
      <c r="R390">
        <v>98</v>
      </c>
      <c r="S390" s="8">
        <v>187200</v>
      </c>
      <c r="T390" s="4">
        <f t="shared" si="77"/>
        <v>9360</v>
      </c>
      <c r="U390" s="7">
        <v>233000</v>
      </c>
      <c r="V390" s="7">
        <v>226000</v>
      </c>
      <c r="W390" s="7"/>
      <c r="AA390" s="7">
        <f t="shared" si="75"/>
        <v>38800</v>
      </c>
      <c r="AB390" s="7">
        <v>0</v>
      </c>
      <c r="AG390" s="9">
        <v>2394.64</v>
      </c>
      <c r="AH390" s="9">
        <f t="shared" si="78"/>
        <v>6.560657534246575</v>
      </c>
      <c r="AI390" s="9">
        <v>708.5510136986301</v>
      </c>
      <c r="AJ390" s="6"/>
      <c r="AK390" s="9"/>
      <c r="AL390" s="9">
        <f t="shared" si="79"/>
        <v>238.31372124</v>
      </c>
      <c r="AN390" s="2">
        <v>0.025</v>
      </c>
      <c r="AO390" s="4">
        <f t="shared" si="80"/>
        <v>0</v>
      </c>
      <c r="AP390" s="4"/>
      <c r="AQ390" s="4"/>
      <c r="AR390" t="s">
        <v>554</v>
      </c>
    </row>
    <row r="391" spans="1:44" ht="15">
      <c r="A391">
        <v>1195628</v>
      </c>
      <c r="B391" t="s">
        <v>21</v>
      </c>
      <c r="C391" t="s">
        <v>1328</v>
      </c>
      <c r="D391" t="s">
        <v>24</v>
      </c>
      <c r="E391" t="s">
        <v>118</v>
      </c>
      <c r="F391" t="s">
        <v>22</v>
      </c>
      <c r="G391">
        <v>1991</v>
      </c>
      <c r="H391">
        <v>1983</v>
      </c>
      <c r="I391">
        <v>4</v>
      </c>
      <c r="J391">
        <v>2</v>
      </c>
      <c r="K391">
        <v>2</v>
      </c>
      <c r="L391">
        <v>0</v>
      </c>
      <c r="M391" s="5">
        <v>44805</v>
      </c>
      <c r="N391" s="1">
        <v>44846</v>
      </c>
      <c r="O391" s="1"/>
      <c r="P391" s="3">
        <f t="shared" si="76"/>
        <v>41</v>
      </c>
      <c r="Q391" s="3">
        <v>175</v>
      </c>
      <c r="R391">
        <v>132</v>
      </c>
      <c r="S391" s="8">
        <v>292600</v>
      </c>
      <c r="T391" s="4">
        <f t="shared" si="77"/>
        <v>14630</v>
      </c>
      <c r="U391" s="7">
        <v>367000</v>
      </c>
      <c r="V391" s="7">
        <v>331000</v>
      </c>
      <c r="W391" s="7"/>
      <c r="AA391" s="7">
        <f t="shared" si="75"/>
        <v>38400</v>
      </c>
      <c r="AB391" s="7">
        <v>0</v>
      </c>
      <c r="AG391" s="9">
        <v>2238.82</v>
      </c>
      <c r="AH391" s="9">
        <f t="shared" si="78"/>
        <v>6.1337534246575345</v>
      </c>
      <c r="AI391" s="9">
        <v>1073.4068493150685</v>
      </c>
      <c r="AJ391" s="6"/>
      <c r="AK391" s="9"/>
      <c r="AL391" s="9">
        <f t="shared" si="79"/>
        <v>386.15649275</v>
      </c>
      <c r="AN391" s="2">
        <v>0.025</v>
      </c>
      <c r="AO391" s="4">
        <f t="shared" si="80"/>
        <v>0</v>
      </c>
      <c r="AP391" s="4"/>
      <c r="AQ391" s="4"/>
      <c r="AR391" t="s">
        <v>119</v>
      </c>
    </row>
    <row r="392" spans="1:44" ht="15">
      <c r="A392">
        <v>1191818</v>
      </c>
      <c r="B392" t="s">
        <v>21</v>
      </c>
      <c r="C392" t="s">
        <v>974</v>
      </c>
      <c r="D392" t="s">
        <v>24</v>
      </c>
      <c r="E392" t="s">
        <v>25</v>
      </c>
      <c r="F392" t="s">
        <v>22</v>
      </c>
      <c r="G392">
        <v>1338</v>
      </c>
      <c r="H392">
        <v>1997</v>
      </c>
      <c r="I392">
        <v>3</v>
      </c>
      <c r="J392">
        <v>2</v>
      </c>
      <c r="K392">
        <v>2</v>
      </c>
      <c r="L392">
        <v>0</v>
      </c>
      <c r="M392" s="5">
        <v>44797</v>
      </c>
      <c r="N392" s="1">
        <v>44819</v>
      </c>
      <c r="O392" s="1"/>
      <c r="P392" s="3">
        <f t="shared" si="76"/>
        <v>22</v>
      </c>
      <c r="Q392" s="3">
        <v>183</v>
      </c>
      <c r="R392">
        <v>127</v>
      </c>
      <c r="S392" s="8">
        <v>269900</v>
      </c>
      <c r="T392" s="4">
        <f t="shared" si="77"/>
        <v>13495</v>
      </c>
      <c r="U392" s="7">
        <v>340000</v>
      </c>
      <c r="V392" s="7">
        <v>308000</v>
      </c>
      <c r="W392" s="7"/>
      <c r="AA392" s="7">
        <f t="shared" si="75"/>
        <v>38100</v>
      </c>
      <c r="AB392" s="7">
        <v>0</v>
      </c>
      <c r="AG392" s="9">
        <v>1140.39</v>
      </c>
      <c r="AH392" s="9">
        <f t="shared" si="78"/>
        <v>3.124356164383562</v>
      </c>
      <c r="AI392" s="9">
        <v>571.7571780821919</v>
      </c>
      <c r="AJ392" s="6"/>
      <c r="AK392" s="9"/>
      <c r="AL392" s="9">
        <f t="shared" si="79"/>
        <v>403.80936099</v>
      </c>
      <c r="AN392" s="2">
        <v>0.025</v>
      </c>
      <c r="AO392" s="4">
        <f t="shared" si="80"/>
        <v>0</v>
      </c>
      <c r="AP392" s="4"/>
      <c r="AQ392" s="4"/>
      <c r="AR392" t="s">
        <v>26</v>
      </c>
    </row>
    <row r="393" spans="1:44" ht="15">
      <c r="A393">
        <v>1187084</v>
      </c>
      <c r="B393" t="s">
        <v>21</v>
      </c>
      <c r="C393" t="s">
        <v>1330</v>
      </c>
      <c r="D393" t="s">
        <v>129</v>
      </c>
      <c r="E393" t="s">
        <v>182</v>
      </c>
      <c r="F393" t="s">
        <v>22</v>
      </c>
      <c r="G393">
        <v>916</v>
      </c>
      <c r="H393">
        <v>1986</v>
      </c>
      <c r="I393">
        <v>2</v>
      </c>
      <c r="J393">
        <v>1</v>
      </c>
      <c r="K393">
        <v>1</v>
      </c>
      <c r="L393">
        <v>0</v>
      </c>
      <c r="M393" s="5">
        <v>44756</v>
      </c>
      <c r="N393" s="1">
        <v>44790</v>
      </c>
      <c r="O393" s="1"/>
      <c r="P393" s="3">
        <f t="shared" si="76"/>
        <v>34</v>
      </c>
      <c r="Q393" s="3">
        <v>224</v>
      </c>
      <c r="R393">
        <v>137</v>
      </c>
      <c r="S393" s="8">
        <v>183000</v>
      </c>
      <c r="T393" s="4">
        <f t="shared" si="77"/>
        <v>9150</v>
      </c>
      <c r="U393" s="7">
        <v>232000</v>
      </c>
      <c r="V393" s="7">
        <v>217000</v>
      </c>
      <c r="W393" s="7"/>
      <c r="AA393" s="7">
        <f t="shared" si="75"/>
        <v>34000</v>
      </c>
      <c r="AB393" s="7">
        <v>0</v>
      </c>
      <c r="AG393" s="9">
        <v>1321.02</v>
      </c>
      <c r="AH393" s="9">
        <f t="shared" si="78"/>
        <v>3.6192328767123287</v>
      </c>
      <c r="AI393" s="9">
        <v>810.7081643835617</v>
      </c>
      <c r="AJ393" s="6"/>
      <c r="AK393" s="9"/>
      <c r="AL393" s="9">
        <f t="shared" si="79"/>
        <v>494.28031072</v>
      </c>
      <c r="AN393" s="2">
        <v>0.025</v>
      </c>
      <c r="AO393" s="4">
        <f t="shared" si="80"/>
        <v>0</v>
      </c>
      <c r="AP393" s="4"/>
      <c r="AQ393" s="4"/>
      <c r="AR393" t="s">
        <v>183</v>
      </c>
    </row>
    <row r="394" spans="1:44" ht="15">
      <c r="A394">
        <v>1195623</v>
      </c>
      <c r="B394" t="s">
        <v>21</v>
      </c>
      <c r="C394" t="s">
        <v>1076</v>
      </c>
      <c r="D394" t="s">
        <v>24</v>
      </c>
      <c r="E394" t="s">
        <v>395</v>
      </c>
      <c r="F394" t="s">
        <v>22</v>
      </c>
      <c r="G394">
        <v>1488</v>
      </c>
      <c r="H394">
        <v>1980</v>
      </c>
      <c r="I394">
        <v>4</v>
      </c>
      <c r="J394">
        <v>2</v>
      </c>
      <c r="K394">
        <v>2</v>
      </c>
      <c r="L394">
        <v>0</v>
      </c>
      <c r="M394" s="5">
        <v>44798</v>
      </c>
      <c r="N394" s="1">
        <v>44846</v>
      </c>
      <c r="O394" s="1"/>
      <c r="P394" s="3">
        <f t="shared" si="76"/>
        <v>48</v>
      </c>
      <c r="Q394" s="3">
        <v>182</v>
      </c>
      <c r="R394">
        <v>130</v>
      </c>
      <c r="S394" s="8">
        <v>236300</v>
      </c>
      <c r="T394" s="4">
        <f t="shared" si="77"/>
        <v>11815</v>
      </c>
      <c r="U394" s="7">
        <v>301000</v>
      </c>
      <c r="V394" s="7">
        <v>270000</v>
      </c>
      <c r="W394" s="7"/>
      <c r="AA394" s="7">
        <f t="shared" si="75"/>
        <v>33700</v>
      </c>
      <c r="AB394" s="7">
        <v>0</v>
      </c>
      <c r="AG394" s="9">
        <v>3223.46</v>
      </c>
      <c r="AH394" s="9">
        <f t="shared" si="78"/>
        <v>8.831397260273972</v>
      </c>
      <c r="AI394" s="9">
        <v>1607.314301369863</v>
      </c>
      <c r="AJ394" s="6"/>
      <c r="AK394" s="9"/>
      <c r="AL394" s="9">
        <f t="shared" si="79"/>
        <v>401.60275246</v>
      </c>
      <c r="AN394" s="2">
        <v>0.025</v>
      </c>
      <c r="AO394" s="4">
        <f t="shared" si="80"/>
        <v>0</v>
      </c>
      <c r="AP394" s="4"/>
      <c r="AQ394" s="4"/>
      <c r="AR394" t="s">
        <v>396</v>
      </c>
    </row>
    <row r="395" spans="1:44" ht="15">
      <c r="A395">
        <v>1202178</v>
      </c>
      <c r="B395" t="s">
        <v>21</v>
      </c>
      <c r="C395" t="s">
        <v>1211</v>
      </c>
      <c r="D395" t="s">
        <v>27</v>
      </c>
      <c r="E395" t="s">
        <v>134</v>
      </c>
      <c r="F395" t="s">
        <v>22</v>
      </c>
      <c r="G395">
        <v>1409</v>
      </c>
      <c r="H395">
        <v>1961</v>
      </c>
      <c r="I395">
        <v>3</v>
      </c>
      <c r="J395">
        <v>2</v>
      </c>
      <c r="K395">
        <v>2</v>
      </c>
      <c r="L395">
        <v>0</v>
      </c>
      <c r="M395" s="5">
        <v>44877</v>
      </c>
      <c r="N395" s="1">
        <v>44893</v>
      </c>
      <c r="O395" s="1"/>
      <c r="P395" s="3">
        <f t="shared" si="76"/>
        <v>16</v>
      </c>
      <c r="Q395" s="3">
        <v>103</v>
      </c>
      <c r="R395">
        <v>68</v>
      </c>
      <c r="S395" s="8">
        <v>199200</v>
      </c>
      <c r="T395" s="4">
        <f t="shared" si="77"/>
        <v>9960</v>
      </c>
      <c r="U395" s="7">
        <v>240000</v>
      </c>
      <c r="V395" s="7">
        <v>231000</v>
      </c>
      <c r="W395" s="7"/>
      <c r="AA395" s="7">
        <f t="shared" si="75"/>
        <v>31800</v>
      </c>
      <c r="AB395" s="7">
        <v>0</v>
      </c>
      <c r="AG395" s="9">
        <v>2479.05</v>
      </c>
      <c r="AH395" s="9">
        <f t="shared" si="78"/>
        <v>6.7919178082191785</v>
      </c>
      <c r="AI395" s="9">
        <v>699.5675342465754</v>
      </c>
      <c r="AJ395" s="6"/>
      <c r="AK395" s="9"/>
      <c r="AL395" s="9">
        <f t="shared" si="79"/>
        <v>227.28067859</v>
      </c>
      <c r="AN395" s="2">
        <v>0.025</v>
      </c>
      <c r="AO395" s="4">
        <f t="shared" si="80"/>
        <v>0</v>
      </c>
      <c r="AP395" s="4"/>
      <c r="AQ395" s="4"/>
      <c r="AR395" t="s">
        <v>226</v>
      </c>
    </row>
    <row r="396" spans="1:44" ht="15">
      <c r="A396">
        <v>1196456</v>
      </c>
      <c r="B396" t="s">
        <v>21</v>
      </c>
      <c r="C396" t="s">
        <v>1282</v>
      </c>
      <c r="D396" t="s">
        <v>27</v>
      </c>
      <c r="E396" t="s">
        <v>486</v>
      </c>
      <c r="F396" t="s">
        <v>22</v>
      </c>
      <c r="G396">
        <v>1100</v>
      </c>
      <c r="H396">
        <v>1961</v>
      </c>
      <c r="I396">
        <v>3</v>
      </c>
      <c r="J396">
        <v>2</v>
      </c>
      <c r="K396">
        <v>2</v>
      </c>
      <c r="L396">
        <v>0</v>
      </c>
      <c r="M396" s="5">
        <v>44833</v>
      </c>
      <c r="N396" s="1">
        <v>44851</v>
      </c>
      <c r="O396" s="1"/>
      <c r="P396" s="3">
        <f t="shared" si="76"/>
        <v>18</v>
      </c>
      <c r="Q396" s="3">
        <v>147</v>
      </c>
      <c r="R396">
        <v>127</v>
      </c>
      <c r="S396" s="8">
        <v>205300</v>
      </c>
      <c r="T396" s="4">
        <f t="shared" si="77"/>
        <v>10265</v>
      </c>
      <c r="U396" s="7">
        <v>255000</v>
      </c>
      <c r="V396" s="7">
        <v>237000</v>
      </c>
      <c r="W396" s="7"/>
      <c r="AA396" s="7">
        <f t="shared" si="75"/>
        <v>31700</v>
      </c>
      <c r="AB396" s="7">
        <v>0</v>
      </c>
      <c r="AG396" s="9">
        <v>3020.41</v>
      </c>
      <c r="AH396" s="9">
        <f t="shared" si="78"/>
        <v>8.275095890410958</v>
      </c>
      <c r="AI396" s="9">
        <v>1216.4390958904107</v>
      </c>
      <c r="AJ396" s="6"/>
      <c r="AK396" s="9"/>
      <c r="AL396" s="9">
        <f t="shared" si="79"/>
        <v>324.37145391</v>
      </c>
      <c r="AN396" s="2">
        <v>0.025</v>
      </c>
      <c r="AO396" s="4">
        <f t="shared" si="80"/>
        <v>0</v>
      </c>
      <c r="AP396" s="4"/>
      <c r="AQ396" s="4"/>
      <c r="AR396" t="s">
        <v>487</v>
      </c>
    </row>
    <row r="397" spans="1:44" ht="15">
      <c r="A397">
        <v>1181685</v>
      </c>
      <c r="B397" t="s">
        <v>21</v>
      </c>
      <c r="C397" t="s">
        <v>1084</v>
      </c>
      <c r="D397" t="s">
        <v>27</v>
      </c>
      <c r="E397" t="s">
        <v>547</v>
      </c>
      <c r="F397" t="s">
        <v>22</v>
      </c>
      <c r="G397">
        <v>1308</v>
      </c>
      <c r="H397">
        <v>1986</v>
      </c>
      <c r="I397">
        <v>3</v>
      </c>
      <c r="J397">
        <v>2</v>
      </c>
      <c r="K397">
        <v>2</v>
      </c>
      <c r="L397">
        <v>0</v>
      </c>
      <c r="M397" s="5">
        <v>44677</v>
      </c>
      <c r="N397" s="1">
        <v>44760</v>
      </c>
      <c r="O397" s="1"/>
      <c r="P397" s="3">
        <f t="shared" si="76"/>
        <v>83</v>
      </c>
      <c r="Q397" s="3">
        <v>303</v>
      </c>
      <c r="R397">
        <v>218</v>
      </c>
      <c r="S397" s="8">
        <v>253900</v>
      </c>
      <c r="T397" s="4">
        <f t="shared" si="77"/>
        <v>12695</v>
      </c>
      <c r="U397" s="7">
        <v>330000</v>
      </c>
      <c r="V397" s="7">
        <v>285000</v>
      </c>
      <c r="W397" s="7"/>
      <c r="AA397" s="7">
        <f t="shared" si="75"/>
        <v>31100</v>
      </c>
      <c r="AB397" s="7">
        <v>0</v>
      </c>
      <c r="AG397" s="9">
        <v>1904.35</v>
      </c>
      <c r="AH397" s="9">
        <f t="shared" si="78"/>
        <v>5.217397260273972</v>
      </c>
      <c r="AI397" s="9">
        <v>1580.8713698630136</v>
      </c>
      <c r="AJ397" s="6"/>
      <c r="AK397" s="9"/>
      <c r="AL397" s="9">
        <f t="shared" si="79"/>
        <v>668.60238459</v>
      </c>
      <c r="AN397" s="2">
        <v>0.025</v>
      </c>
      <c r="AO397" s="4">
        <f t="shared" si="80"/>
        <v>0</v>
      </c>
      <c r="AP397" s="4"/>
      <c r="AQ397" s="4"/>
      <c r="AR397" t="s">
        <v>548</v>
      </c>
    </row>
    <row r="398" spans="1:44" ht="15">
      <c r="A398">
        <v>1190343</v>
      </c>
      <c r="B398" t="s">
        <v>21</v>
      </c>
      <c r="C398" t="s">
        <v>1039</v>
      </c>
      <c r="D398" t="s">
        <v>27</v>
      </c>
      <c r="E398" t="s">
        <v>45</v>
      </c>
      <c r="F398" t="s">
        <v>22</v>
      </c>
      <c r="G398">
        <v>1446</v>
      </c>
      <c r="H398">
        <v>1982</v>
      </c>
      <c r="I398">
        <v>3</v>
      </c>
      <c r="J398">
        <v>2</v>
      </c>
      <c r="K398">
        <v>2</v>
      </c>
      <c r="L398">
        <v>0</v>
      </c>
      <c r="M398" s="5">
        <v>44782</v>
      </c>
      <c r="N398" s="1">
        <v>44810</v>
      </c>
      <c r="O398" s="1"/>
      <c r="P398" s="3">
        <f t="shared" si="76"/>
        <v>28</v>
      </c>
      <c r="Q398" s="3">
        <v>198</v>
      </c>
      <c r="R398">
        <v>159</v>
      </c>
      <c r="S398" s="8">
        <v>280000</v>
      </c>
      <c r="T398" s="4">
        <f t="shared" si="77"/>
        <v>14000</v>
      </c>
      <c r="U398" s="7">
        <v>353000</v>
      </c>
      <c r="V398" s="7">
        <v>311000</v>
      </c>
      <c r="W398" s="7"/>
      <c r="AA398" s="7">
        <f t="shared" si="75"/>
        <v>31000</v>
      </c>
      <c r="AB398" s="7">
        <v>0</v>
      </c>
      <c r="AG398" s="9">
        <v>1321.69</v>
      </c>
      <c r="AH398" s="9">
        <f t="shared" si="78"/>
        <v>3.621068493150685</v>
      </c>
      <c r="AI398" s="9">
        <v>716.9715616438356</v>
      </c>
      <c r="AJ398" s="6"/>
      <c r="AK398" s="9"/>
      <c r="AL398" s="9">
        <f t="shared" si="79"/>
        <v>436.90848894</v>
      </c>
      <c r="AN398" s="2">
        <v>0.025</v>
      </c>
      <c r="AO398" s="4">
        <f t="shared" si="80"/>
        <v>0</v>
      </c>
      <c r="AP398" s="4"/>
      <c r="AQ398" s="4"/>
      <c r="AR398" t="s">
        <v>46</v>
      </c>
    </row>
    <row r="399" spans="1:44" ht="15">
      <c r="A399">
        <v>1196770</v>
      </c>
      <c r="B399" t="s">
        <v>21</v>
      </c>
      <c r="C399" t="s">
        <v>1044</v>
      </c>
      <c r="D399" t="s">
        <v>27</v>
      </c>
      <c r="E399" t="s">
        <v>382</v>
      </c>
      <c r="F399" t="s">
        <v>22</v>
      </c>
      <c r="G399">
        <v>1300</v>
      </c>
      <c r="H399">
        <v>1950</v>
      </c>
      <c r="I399">
        <v>4</v>
      </c>
      <c r="J399">
        <v>1</v>
      </c>
      <c r="K399">
        <v>1</v>
      </c>
      <c r="L399">
        <v>0</v>
      </c>
      <c r="M399" s="5">
        <v>44832</v>
      </c>
      <c r="N399" s="1">
        <v>44853</v>
      </c>
      <c r="O399" s="1"/>
      <c r="P399" s="3">
        <f t="shared" si="76"/>
        <v>21</v>
      </c>
      <c r="Q399" s="3">
        <v>148</v>
      </c>
      <c r="R399">
        <v>125</v>
      </c>
      <c r="S399" s="8">
        <v>160800</v>
      </c>
      <c r="T399" s="4">
        <f t="shared" si="77"/>
        <v>8040</v>
      </c>
      <c r="U399" s="7">
        <v>215000</v>
      </c>
      <c r="V399" s="7">
        <v>191000</v>
      </c>
      <c r="W399" s="7"/>
      <c r="AA399" s="7">
        <f t="shared" si="75"/>
        <v>30200</v>
      </c>
      <c r="AB399" s="7">
        <v>0</v>
      </c>
      <c r="AG399" s="9">
        <v>1150.3</v>
      </c>
      <c r="AH399" s="9">
        <f t="shared" si="78"/>
        <v>3.1515068493150684</v>
      </c>
      <c r="AI399" s="9">
        <v>466.42301369863014</v>
      </c>
      <c r="AJ399" s="6"/>
      <c r="AK399" s="9"/>
      <c r="AL399" s="9">
        <f t="shared" si="79"/>
        <v>326.57806244</v>
      </c>
      <c r="AN399" s="2">
        <v>0.025</v>
      </c>
      <c r="AO399" s="4">
        <f t="shared" si="80"/>
        <v>0</v>
      </c>
      <c r="AP399" s="4"/>
      <c r="AQ399" s="4"/>
      <c r="AR399" t="s">
        <v>652</v>
      </c>
    </row>
    <row r="400" spans="1:44" ht="15">
      <c r="A400">
        <v>1196169</v>
      </c>
      <c r="B400" t="s">
        <v>21</v>
      </c>
      <c r="C400" t="s">
        <v>1388</v>
      </c>
      <c r="D400" t="s">
        <v>27</v>
      </c>
      <c r="E400" t="s">
        <v>236</v>
      </c>
      <c r="F400" t="s">
        <v>22</v>
      </c>
      <c r="G400">
        <v>1593</v>
      </c>
      <c r="H400">
        <v>1976</v>
      </c>
      <c r="I400">
        <v>3</v>
      </c>
      <c r="J400">
        <v>2</v>
      </c>
      <c r="K400">
        <v>2</v>
      </c>
      <c r="L400">
        <v>0</v>
      </c>
      <c r="M400" s="5">
        <v>44823</v>
      </c>
      <c r="N400" s="1">
        <v>44848</v>
      </c>
      <c r="O400" s="1"/>
      <c r="P400" s="3">
        <f t="shared" si="76"/>
        <v>25</v>
      </c>
      <c r="Q400" s="3">
        <v>157</v>
      </c>
      <c r="R400">
        <v>111</v>
      </c>
      <c r="S400" s="8">
        <v>274200</v>
      </c>
      <c r="T400" s="4">
        <f t="shared" si="77"/>
        <v>13710</v>
      </c>
      <c r="U400" s="7">
        <v>332000</v>
      </c>
      <c r="V400" s="7">
        <v>303000</v>
      </c>
      <c r="W400" s="7"/>
      <c r="AA400" s="7">
        <f t="shared" si="75"/>
        <v>28800</v>
      </c>
      <c r="AB400" s="7">
        <v>0</v>
      </c>
      <c r="AG400" s="9">
        <v>3486.51</v>
      </c>
      <c r="AH400" s="9">
        <f t="shared" si="78"/>
        <v>9.552082191780823</v>
      </c>
      <c r="AI400" s="9">
        <v>1499.6769041095893</v>
      </c>
      <c r="AJ400" s="6"/>
      <c r="AK400" s="9"/>
      <c r="AL400" s="9">
        <f t="shared" si="79"/>
        <v>346.43753921</v>
      </c>
      <c r="AN400" s="2">
        <v>0.025</v>
      </c>
      <c r="AO400" s="4">
        <f t="shared" si="80"/>
        <v>0</v>
      </c>
      <c r="AP400" s="4"/>
      <c r="AQ400" s="4"/>
      <c r="AR400" t="s">
        <v>237</v>
      </c>
    </row>
    <row r="401" spans="1:44" ht="15">
      <c r="A401">
        <v>1199753</v>
      </c>
      <c r="B401" t="s">
        <v>21</v>
      </c>
      <c r="C401" t="s">
        <v>1389</v>
      </c>
      <c r="D401" t="s">
        <v>159</v>
      </c>
      <c r="E401" t="s">
        <v>255</v>
      </c>
      <c r="F401" t="s">
        <v>22</v>
      </c>
      <c r="G401">
        <v>1903</v>
      </c>
      <c r="H401">
        <v>2005</v>
      </c>
      <c r="I401">
        <v>3</v>
      </c>
      <c r="J401">
        <v>2</v>
      </c>
      <c r="K401">
        <v>2</v>
      </c>
      <c r="L401">
        <v>0</v>
      </c>
      <c r="M401" s="5">
        <v>44862</v>
      </c>
      <c r="N401" s="1">
        <v>44872</v>
      </c>
      <c r="O401" s="1"/>
      <c r="P401" s="3">
        <f t="shared" si="76"/>
        <v>10</v>
      </c>
      <c r="Q401" s="3">
        <v>118</v>
      </c>
      <c r="R401">
        <v>94</v>
      </c>
      <c r="S401" s="8">
        <v>274400</v>
      </c>
      <c r="T401" s="4">
        <f t="shared" si="77"/>
        <v>13720</v>
      </c>
      <c r="U401" s="7">
        <v>325000</v>
      </c>
      <c r="V401" s="7">
        <v>303000</v>
      </c>
      <c r="W401" s="7"/>
      <c r="AA401" s="7">
        <f t="shared" si="75"/>
        <v>28600</v>
      </c>
      <c r="AB401" s="7">
        <v>0</v>
      </c>
      <c r="AG401" s="9">
        <v>2023.64</v>
      </c>
      <c r="AH401" s="9">
        <f t="shared" si="78"/>
        <v>5.544219178082192</v>
      </c>
      <c r="AI401" s="9">
        <v>654.2178630136987</v>
      </c>
      <c r="AJ401" s="6"/>
      <c r="AK401" s="9"/>
      <c r="AL401" s="9">
        <f t="shared" si="79"/>
        <v>260.37980654</v>
      </c>
      <c r="AN401" s="2">
        <v>0.03</v>
      </c>
      <c r="AO401" s="4">
        <f t="shared" si="80"/>
        <v>0</v>
      </c>
      <c r="AP401" s="4"/>
      <c r="AQ401" s="4"/>
      <c r="AR401" t="s">
        <v>256</v>
      </c>
    </row>
    <row r="402" spans="1:44" ht="15">
      <c r="A402">
        <v>1196997</v>
      </c>
      <c r="B402" t="s">
        <v>21</v>
      </c>
      <c r="C402" t="s">
        <v>1042</v>
      </c>
      <c r="D402" t="s">
        <v>27</v>
      </c>
      <c r="E402" t="s">
        <v>382</v>
      </c>
      <c r="F402" t="s">
        <v>22</v>
      </c>
      <c r="G402">
        <v>1203</v>
      </c>
      <c r="H402">
        <v>1950</v>
      </c>
      <c r="I402">
        <v>3</v>
      </c>
      <c r="J402">
        <v>2</v>
      </c>
      <c r="K402">
        <v>2</v>
      </c>
      <c r="L402">
        <v>0</v>
      </c>
      <c r="M402" s="5">
        <v>44831</v>
      </c>
      <c r="N402" s="1">
        <v>44854</v>
      </c>
      <c r="O402" s="1"/>
      <c r="P402" s="3">
        <f t="shared" si="76"/>
        <v>23</v>
      </c>
      <c r="Q402" s="3">
        <v>149</v>
      </c>
      <c r="R402">
        <v>29</v>
      </c>
      <c r="S402" s="8">
        <v>155200</v>
      </c>
      <c r="T402" s="4">
        <f t="shared" si="77"/>
        <v>7760</v>
      </c>
      <c r="U402" s="7">
        <v>183000</v>
      </c>
      <c r="V402" s="7">
        <v>183000</v>
      </c>
      <c r="W402" s="7"/>
      <c r="AA402" s="7">
        <f t="shared" si="75"/>
        <v>27800</v>
      </c>
      <c r="AB402" s="7">
        <v>0</v>
      </c>
      <c r="AG402" s="9">
        <v>250.83</v>
      </c>
      <c r="AH402" s="9">
        <f t="shared" si="78"/>
        <v>0.6872054794520548</v>
      </c>
      <c r="AI402" s="9">
        <v>102.39361643835616</v>
      </c>
      <c r="AJ402" s="6"/>
      <c r="AK402" s="9"/>
      <c r="AL402" s="9">
        <f t="shared" si="79"/>
        <v>328.78467097</v>
      </c>
      <c r="AN402" s="2">
        <v>0.025</v>
      </c>
      <c r="AO402" s="4">
        <f t="shared" si="80"/>
        <v>0</v>
      </c>
      <c r="AP402" s="4"/>
      <c r="AQ402" s="4"/>
      <c r="AR402" t="s">
        <v>383</v>
      </c>
    </row>
    <row r="403" spans="1:44" ht="15">
      <c r="A403">
        <v>1190364</v>
      </c>
      <c r="B403" t="s">
        <v>21</v>
      </c>
      <c r="C403" t="s">
        <v>1050</v>
      </c>
      <c r="D403" t="s">
        <v>27</v>
      </c>
      <c r="E403" t="s">
        <v>622</v>
      </c>
      <c r="F403" t="s">
        <v>22</v>
      </c>
      <c r="G403">
        <v>1360</v>
      </c>
      <c r="H403">
        <v>1980</v>
      </c>
      <c r="I403">
        <v>3</v>
      </c>
      <c r="J403">
        <v>2</v>
      </c>
      <c r="K403">
        <v>2</v>
      </c>
      <c r="L403">
        <v>0</v>
      </c>
      <c r="M403" s="5">
        <v>44782</v>
      </c>
      <c r="N403" s="1">
        <v>44810</v>
      </c>
      <c r="O403" s="1"/>
      <c r="P403" s="3">
        <f t="shared" si="76"/>
        <v>28</v>
      </c>
      <c r="Q403" s="3">
        <v>198</v>
      </c>
      <c r="R403">
        <v>159</v>
      </c>
      <c r="S403" s="8">
        <v>206000</v>
      </c>
      <c r="T403" s="4">
        <f t="shared" si="77"/>
        <v>10300</v>
      </c>
      <c r="U403" s="7">
        <v>262000</v>
      </c>
      <c r="V403" s="7">
        <v>233000</v>
      </c>
      <c r="W403" s="7"/>
      <c r="AA403" s="7">
        <f t="shared" si="75"/>
        <v>27000</v>
      </c>
      <c r="AB403" s="7">
        <v>0</v>
      </c>
      <c r="AG403" s="9">
        <v>2247.06</v>
      </c>
      <c r="AH403" s="9">
        <f t="shared" si="78"/>
        <v>6.156328767123288</v>
      </c>
      <c r="AI403" s="9">
        <v>1218.953095890411</v>
      </c>
      <c r="AJ403" s="6"/>
      <c r="AK403" s="9"/>
      <c r="AL403" s="9">
        <f t="shared" si="79"/>
        <v>436.90848894</v>
      </c>
      <c r="AN403" s="2">
        <v>0.025</v>
      </c>
      <c r="AO403" s="4">
        <f t="shared" si="80"/>
        <v>0</v>
      </c>
      <c r="AP403" s="4"/>
      <c r="AQ403" s="4"/>
      <c r="AR403" t="s">
        <v>623</v>
      </c>
    </row>
    <row r="404" spans="1:44" ht="15">
      <c r="A404">
        <v>1185176</v>
      </c>
      <c r="B404" t="s">
        <v>21</v>
      </c>
      <c r="C404" t="s">
        <v>1204</v>
      </c>
      <c r="D404" t="s">
        <v>27</v>
      </c>
      <c r="E404" t="s">
        <v>483</v>
      </c>
      <c r="F404" t="s">
        <v>22</v>
      </c>
      <c r="G404">
        <v>1764</v>
      </c>
      <c r="H404">
        <v>1985</v>
      </c>
      <c r="I404">
        <v>3</v>
      </c>
      <c r="J404">
        <v>2</v>
      </c>
      <c r="K404">
        <v>2</v>
      </c>
      <c r="L404">
        <v>0</v>
      </c>
      <c r="M404" s="5">
        <v>44722</v>
      </c>
      <c r="N404" s="1">
        <v>44778</v>
      </c>
      <c r="O404" s="1"/>
      <c r="P404" s="3">
        <f t="shared" si="76"/>
        <v>56</v>
      </c>
      <c r="Q404" s="3">
        <v>258</v>
      </c>
      <c r="R404">
        <v>155</v>
      </c>
      <c r="S404" s="8">
        <v>350700</v>
      </c>
      <c r="T404" s="4">
        <f t="shared" si="77"/>
        <v>17535</v>
      </c>
      <c r="U404" s="7">
        <v>395000</v>
      </c>
      <c r="V404" s="7">
        <v>376000</v>
      </c>
      <c r="W404" s="7"/>
      <c r="AA404" s="7">
        <f t="shared" si="75"/>
        <v>25300</v>
      </c>
      <c r="AB404" s="7">
        <v>0</v>
      </c>
      <c r="AG404" s="9">
        <v>2054.14</v>
      </c>
      <c r="AH404" s="9">
        <f t="shared" si="78"/>
        <v>5.627780821917808</v>
      </c>
      <c r="AI404" s="9">
        <v>1451.9674520547944</v>
      </c>
      <c r="AJ404" s="6"/>
      <c r="AK404" s="9"/>
      <c r="AL404" s="9">
        <f t="shared" si="79"/>
        <v>569.30500074</v>
      </c>
      <c r="AN404" s="2">
        <v>0.025</v>
      </c>
      <c r="AO404" s="4">
        <f t="shared" si="80"/>
        <v>0</v>
      </c>
      <c r="AP404" s="4"/>
      <c r="AQ404" s="4"/>
      <c r="AR404" t="s">
        <v>591</v>
      </c>
    </row>
    <row r="405" spans="1:44" ht="15">
      <c r="A405">
        <v>1197229</v>
      </c>
      <c r="B405" t="s">
        <v>21</v>
      </c>
      <c r="C405" t="s">
        <v>1327</v>
      </c>
      <c r="D405" t="s">
        <v>24</v>
      </c>
      <c r="E405" t="s">
        <v>63</v>
      </c>
      <c r="F405" t="s">
        <v>22</v>
      </c>
      <c r="G405">
        <v>1144</v>
      </c>
      <c r="H405">
        <v>1960</v>
      </c>
      <c r="I405">
        <v>3</v>
      </c>
      <c r="J405">
        <v>1</v>
      </c>
      <c r="K405">
        <v>1</v>
      </c>
      <c r="L405">
        <v>0</v>
      </c>
      <c r="M405" s="5">
        <v>44830</v>
      </c>
      <c r="N405" s="1">
        <v>44855</v>
      </c>
      <c r="O405" s="1"/>
      <c r="P405" s="3">
        <f t="shared" si="76"/>
        <v>25</v>
      </c>
      <c r="Q405" s="3">
        <v>150</v>
      </c>
      <c r="R405">
        <v>123</v>
      </c>
      <c r="S405" s="8">
        <v>223100</v>
      </c>
      <c r="T405" s="4">
        <f t="shared" si="77"/>
        <v>11155</v>
      </c>
      <c r="U405" s="7">
        <v>270000</v>
      </c>
      <c r="V405" s="7">
        <v>245000</v>
      </c>
      <c r="W405" s="7"/>
      <c r="AA405" s="7">
        <f t="shared" si="75"/>
        <v>21900</v>
      </c>
      <c r="AB405" s="7">
        <v>0</v>
      </c>
      <c r="AG405" s="9">
        <v>1724.86</v>
      </c>
      <c r="AH405" s="9">
        <f t="shared" si="78"/>
        <v>4.725643835616438</v>
      </c>
      <c r="AI405" s="9">
        <v>708.8465753424657</v>
      </c>
      <c r="AJ405" s="6"/>
      <c r="AK405" s="9"/>
      <c r="AL405" s="9">
        <f t="shared" si="79"/>
        <v>330.9912795</v>
      </c>
      <c r="AN405" s="2">
        <v>0.025</v>
      </c>
      <c r="AO405" s="4">
        <f t="shared" si="80"/>
        <v>0</v>
      </c>
      <c r="AP405" s="4"/>
      <c r="AQ405" s="4"/>
      <c r="AR405" t="s">
        <v>64</v>
      </c>
    </row>
    <row r="406" spans="1:44" ht="15">
      <c r="A406">
        <v>1178186</v>
      </c>
      <c r="B406" t="s">
        <v>21</v>
      </c>
      <c r="C406" t="s">
        <v>1371</v>
      </c>
      <c r="D406" t="s">
        <v>27</v>
      </c>
      <c r="E406" t="s">
        <v>47</v>
      </c>
      <c r="F406" t="s">
        <v>22</v>
      </c>
      <c r="G406">
        <v>1084</v>
      </c>
      <c r="H406">
        <v>1979</v>
      </c>
      <c r="I406">
        <v>3</v>
      </c>
      <c r="J406">
        <v>2</v>
      </c>
      <c r="K406">
        <v>2</v>
      </c>
      <c r="L406">
        <v>0</v>
      </c>
      <c r="M406" s="1">
        <v>44712</v>
      </c>
      <c r="N406" s="1">
        <v>44741</v>
      </c>
      <c r="O406" s="1"/>
      <c r="P406" s="3">
        <f t="shared" si="76"/>
        <v>29</v>
      </c>
      <c r="Q406" s="3">
        <v>268</v>
      </c>
      <c r="R406">
        <v>178</v>
      </c>
      <c r="S406" s="8">
        <v>211700</v>
      </c>
      <c r="T406" s="4">
        <f t="shared" si="77"/>
        <v>10585</v>
      </c>
      <c r="U406" s="7">
        <v>245000</v>
      </c>
      <c r="V406" s="7">
        <v>233000</v>
      </c>
      <c r="W406" s="7"/>
      <c r="AA406" s="7">
        <f t="shared" si="75"/>
        <v>21300</v>
      </c>
      <c r="AB406" s="7">
        <v>0</v>
      </c>
      <c r="AG406" s="9">
        <v>2029.41</v>
      </c>
      <c r="AH406" s="9">
        <f t="shared" si="78"/>
        <v>5.560027397260274</v>
      </c>
      <c r="AI406" s="9">
        <v>1490.0873424657534</v>
      </c>
      <c r="AJ406" s="6"/>
      <c r="AK406" s="9"/>
      <c r="AL406" s="9">
        <f t="shared" si="79"/>
        <v>591.37108604</v>
      </c>
      <c r="AN406" s="2">
        <v>0.025</v>
      </c>
      <c r="AO406" s="4">
        <f t="shared" si="80"/>
        <v>0</v>
      </c>
      <c r="AP406" s="4"/>
      <c r="AQ406" s="4"/>
      <c r="AR406" t="s">
        <v>48</v>
      </c>
    </row>
    <row r="407" spans="1:44" ht="15">
      <c r="A407">
        <v>1191267</v>
      </c>
      <c r="B407" t="s">
        <v>21</v>
      </c>
      <c r="C407" t="s">
        <v>909</v>
      </c>
      <c r="D407" t="s">
        <v>27</v>
      </c>
      <c r="E407" t="s">
        <v>632</v>
      </c>
      <c r="F407" t="s">
        <v>22</v>
      </c>
      <c r="G407">
        <v>1810</v>
      </c>
      <c r="H407">
        <v>1991</v>
      </c>
      <c r="I407">
        <v>4</v>
      </c>
      <c r="J407">
        <v>3</v>
      </c>
      <c r="K407">
        <v>3</v>
      </c>
      <c r="L407">
        <v>0</v>
      </c>
      <c r="M407" s="5">
        <v>44800</v>
      </c>
      <c r="N407" s="1">
        <v>44816</v>
      </c>
      <c r="O407" s="1"/>
      <c r="P407" s="3">
        <f t="shared" si="76"/>
        <v>16</v>
      </c>
      <c r="Q407" s="3">
        <v>180</v>
      </c>
      <c r="R407">
        <v>153</v>
      </c>
      <c r="S407" s="8">
        <v>305800</v>
      </c>
      <c r="T407" s="4">
        <f t="shared" si="77"/>
        <v>15290</v>
      </c>
      <c r="U407" s="7">
        <v>370000</v>
      </c>
      <c r="V407" s="7">
        <v>327000</v>
      </c>
      <c r="W407" s="7"/>
      <c r="AA407" s="7">
        <f t="shared" si="75"/>
        <v>21200</v>
      </c>
      <c r="AB407" s="7">
        <v>0</v>
      </c>
      <c r="AG407" s="9">
        <v>1455.13</v>
      </c>
      <c r="AH407" s="9">
        <f t="shared" si="78"/>
        <v>3.9866575342465755</v>
      </c>
      <c r="AI407" s="9">
        <v>717.5983561643836</v>
      </c>
      <c r="AJ407" s="6"/>
      <c r="AK407" s="9"/>
      <c r="AL407" s="9">
        <f t="shared" si="79"/>
        <v>397.1895354</v>
      </c>
      <c r="AN407" s="2">
        <v>0.025</v>
      </c>
      <c r="AO407" s="4">
        <f t="shared" si="80"/>
        <v>0</v>
      </c>
      <c r="AP407" s="4"/>
      <c r="AQ407" s="4"/>
      <c r="AR407" t="s">
        <v>633</v>
      </c>
    </row>
    <row r="408" spans="1:44" ht="15">
      <c r="A408">
        <v>1202474</v>
      </c>
      <c r="B408" t="s">
        <v>21</v>
      </c>
      <c r="C408" t="s">
        <v>1034</v>
      </c>
      <c r="D408" t="s">
        <v>27</v>
      </c>
      <c r="E408" t="s">
        <v>93</v>
      </c>
      <c r="F408" t="s">
        <v>22</v>
      </c>
      <c r="G408">
        <v>1410</v>
      </c>
      <c r="H408">
        <v>1972</v>
      </c>
      <c r="I408">
        <v>3</v>
      </c>
      <c r="J408">
        <v>2</v>
      </c>
      <c r="K408">
        <v>2</v>
      </c>
      <c r="L408">
        <v>0</v>
      </c>
      <c r="M408" s="5">
        <v>44882</v>
      </c>
      <c r="N408" s="1">
        <v>44895</v>
      </c>
      <c r="O408" s="1"/>
      <c r="P408" s="3">
        <f t="shared" si="76"/>
        <v>13</v>
      </c>
      <c r="Q408" s="3">
        <v>98</v>
      </c>
      <c r="R408">
        <v>83</v>
      </c>
      <c r="S408" s="8">
        <v>275000</v>
      </c>
      <c r="T408" s="4">
        <f t="shared" si="77"/>
        <v>13750</v>
      </c>
      <c r="U408" s="7">
        <v>325000</v>
      </c>
      <c r="V408" s="7">
        <v>296000</v>
      </c>
      <c r="W408" s="7"/>
      <c r="AA408" s="7">
        <f t="shared" si="75"/>
        <v>21000</v>
      </c>
      <c r="AB408" s="7">
        <v>0</v>
      </c>
      <c r="AG408" s="9">
        <v>2069.88</v>
      </c>
      <c r="AH408" s="9">
        <f t="shared" si="78"/>
        <v>5.670904109589041</v>
      </c>
      <c r="AI408" s="9">
        <v>555.748602739726</v>
      </c>
      <c r="AJ408" s="6"/>
      <c r="AK408" s="9"/>
      <c r="AL408" s="9">
        <f t="shared" si="79"/>
        <v>216.24763594</v>
      </c>
      <c r="AN408" s="2">
        <v>0.025</v>
      </c>
      <c r="AO408" s="4">
        <f t="shared" si="80"/>
        <v>0</v>
      </c>
      <c r="AP408" s="4"/>
      <c r="AQ408" s="4"/>
      <c r="AR408" t="s">
        <v>94</v>
      </c>
    </row>
    <row r="409" spans="1:44" ht="15">
      <c r="A409">
        <v>1206684</v>
      </c>
      <c r="B409" t="s">
        <v>21</v>
      </c>
      <c r="C409" t="s">
        <v>1069</v>
      </c>
      <c r="D409" t="s">
        <v>27</v>
      </c>
      <c r="E409" t="s">
        <v>240</v>
      </c>
      <c r="F409" t="s">
        <v>32</v>
      </c>
      <c r="G409">
        <v>1396</v>
      </c>
      <c r="H409">
        <v>1988</v>
      </c>
      <c r="I409">
        <v>2</v>
      </c>
      <c r="J409">
        <v>3</v>
      </c>
      <c r="K409">
        <v>2</v>
      </c>
      <c r="L409">
        <v>1</v>
      </c>
      <c r="M409" s="5">
        <v>44910</v>
      </c>
      <c r="N409" s="1">
        <v>44931</v>
      </c>
      <c r="O409" s="1"/>
      <c r="P409" s="3">
        <f t="shared" si="76"/>
        <v>21</v>
      </c>
      <c r="Q409" s="3">
        <v>70</v>
      </c>
      <c r="R409">
        <v>7</v>
      </c>
      <c r="S409" s="8">
        <v>144000</v>
      </c>
      <c r="T409" s="4">
        <f t="shared" si="77"/>
        <v>7200</v>
      </c>
      <c r="U409" s="7">
        <v>165000</v>
      </c>
      <c r="V409" s="7">
        <v>165000</v>
      </c>
      <c r="W409" s="7"/>
      <c r="AA409" s="7">
        <f t="shared" si="75"/>
        <v>21000</v>
      </c>
      <c r="AB409" s="7">
        <v>0</v>
      </c>
      <c r="AG409" s="9">
        <v>2085.11</v>
      </c>
      <c r="AH409" s="9">
        <f t="shared" si="78"/>
        <v>5.712630136986301</v>
      </c>
      <c r="AI409" s="9">
        <v>399.8841095890411</v>
      </c>
      <c r="AJ409" s="6"/>
      <c r="AK409" s="9"/>
      <c r="AL409" s="9">
        <f t="shared" si="79"/>
        <v>154.4625971</v>
      </c>
      <c r="AN409" s="2">
        <v>0.025</v>
      </c>
      <c r="AO409" s="4">
        <f t="shared" si="80"/>
        <v>0</v>
      </c>
      <c r="AP409" s="4"/>
      <c r="AQ409" s="4"/>
      <c r="AR409" t="s">
        <v>241</v>
      </c>
    </row>
    <row r="410" spans="1:44" ht="15">
      <c r="A410">
        <v>1192824</v>
      </c>
      <c r="B410" t="s">
        <v>21</v>
      </c>
      <c r="C410" t="s">
        <v>1046</v>
      </c>
      <c r="D410" t="s">
        <v>27</v>
      </c>
      <c r="E410" t="s">
        <v>274</v>
      </c>
      <c r="F410" t="s">
        <v>22</v>
      </c>
      <c r="G410">
        <v>1898</v>
      </c>
      <c r="H410">
        <v>1993</v>
      </c>
      <c r="I410">
        <v>3</v>
      </c>
      <c r="J410">
        <v>2</v>
      </c>
      <c r="K410">
        <v>2</v>
      </c>
      <c r="L410">
        <v>0</v>
      </c>
      <c r="M410" s="5">
        <v>44799</v>
      </c>
      <c r="N410" s="1">
        <v>44825</v>
      </c>
      <c r="O410" s="1"/>
      <c r="P410" s="3">
        <f t="shared" si="76"/>
        <v>26</v>
      </c>
      <c r="Q410" s="3">
        <v>181</v>
      </c>
      <c r="R410">
        <v>138</v>
      </c>
      <c r="S410" s="8">
        <v>392500</v>
      </c>
      <c r="T410" s="4">
        <f t="shared" si="77"/>
        <v>19625</v>
      </c>
      <c r="U410" s="7">
        <v>446000</v>
      </c>
      <c r="V410" s="7">
        <v>413000</v>
      </c>
      <c r="W410" s="7"/>
      <c r="AA410" s="7">
        <f t="shared" si="75"/>
        <v>20500</v>
      </c>
      <c r="AB410" s="7">
        <v>0</v>
      </c>
      <c r="AG410" s="9">
        <v>3648.43</v>
      </c>
      <c r="AH410" s="9">
        <f t="shared" si="78"/>
        <v>9.995698630136985</v>
      </c>
      <c r="AI410" s="9">
        <v>1809.2214520547943</v>
      </c>
      <c r="AJ410" s="6"/>
      <c r="AK410" s="9"/>
      <c r="AL410" s="9">
        <f t="shared" si="79"/>
        <v>399.39614393</v>
      </c>
      <c r="AN410" s="2">
        <v>0.025</v>
      </c>
      <c r="AO410" s="4">
        <f t="shared" si="80"/>
        <v>0</v>
      </c>
      <c r="AP410" s="4"/>
      <c r="AQ410" s="4"/>
      <c r="AR410" t="s">
        <v>275</v>
      </c>
    </row>
    <row r="411" spans="1:44" ht="15">
      <c r="A411">
        <v>1185505</v>
      </c>
      <c r="B411" t="s">
        <v>21</v>
      </c>
      <c r="C411" t="s">
        <v>1041</v>
      </c>
      <c r="D411" t="s">
        <v>27</v>
      </c>
      <c r="E411" t="s">
        <v>240</v>
      </c>
      <c r="F411" t="s">
        <v>32</v>
      </c>
      <c r="G411">
        <v>1015</v>
      </c>
      <c r="H411">
        <v>1986</v>
      </c>
      <c r="I411">
        <v>2</v>
      </c>
      <c r="J411">
        <v>1</v>
      </c>
      <c r="K411">
        <v>1</v>
      </c>
      <c r="L411">
        <v>0</v>
      </c>
      <c r="M411" s="5">
        <v>44765</v>
      </c>
      <c r="N411" s="1">
        <v>44781</v>
      </c>
      <c r="O411" s="1"/>
      <c r="P411" s="3">
        <f t="shared" si="76"/>
        <v>16</v>
      </c>
      <c r="Q411" s="3">
        <v>215</v>
      </c>
      <c r="R411">
        <v>163</v>
      </c>
      <c r="S411" s="8">
        <v>121600</v>
      </c>
      <c r="T411" s="4">
        <f t="shared" si="77"/>
        <v>6080</v>
      </c>
      <c r="U411" s="7">
        <v>170000</v>
      </c>
      <c r="V411" s="7">
        <v>142000</v>
      </c>
      <c r="W411" s="7"/>
      <c r="AA411" s="7">
        <f t="shared" si="75"/>
        <v>20400</v>
      </c>
      <c r="AB411" s="7">
        <v>0</v>
      </c>
      <c r="AG411" s="9">
        <v>940.9</v>
      </c>
      <c r="AH411" s="9">
        <f t="shared" si="78"/>
        <v>2.577808219178082</v>
      </c>
      <c r="AI411" s="9">
        <v>554.2287671232876</v>
      </c>
      <c r="AJ411" s="6"/>
      <c r="AK411" s="9"/>
      <c r="AL411" s="9">
        <f t="shared" si="79"/>
        <v>474.42083395000003</v>
      </c>
      <c r="AN411" s="2">
        <v>0.025</v>
      </c>
      <c r="AO411" s="4">
        <f t="shared" si="80"/>
        <v>0</v>
      </c>
      <c r="AP411" s="4"/>
      <c r="AQ411" s="4"/>
      <c r="AR411" t="s">
        <v>323</v>
      </c>
    </row>
    <row r="412" spans="1:44" ht="15">
      <c r="A412">
        <v>1185870</v>
      </c>
      <c r="B412" t="s">
        <v>21</v>
      </c>
      <c r="C412" t="s">
        <v>1290</v>
      </c>
      <c r="D412" t="s">
        <v>27</v>
      </c>
      <c r="E412" t="s">
        <v>366</v>
      </c>
      <c r="F412" t="s">
        <v>22</v>
      </c>
      <c r="G412">
        <v>1426</v>
      </c>
      <c r="H412">
        <v>1990</v>
      </c>
      <c r="I412">
        <v>3</v>
      </c>
      <c r="J412">
        <v>2</v>
      </c>
      <c r="K412">
        <v>2</v>
      </c>
      <c r="L412">
        <v>0</v>
      </c>
      <c r="M412" s="5">
        <v>44755</v>
      </c>
      <c r="N412" s="1">
        <v>44783</v>
      </c>
      <c r="O412" s="1"/>
      <c r="P412" s="3">
        <f t="shared" si="76"/>
        <v>28</v>
      </c>
      <c r="Q412" s="3">
        <v>225</v>
      </c>
      <c r="R412">
        <v>158</v>
      </c>
      <c r="S412" s="8">
        <v>277400</v>
      </c>
      <c r="T412" s="4">
        <f t="shared" si="77"/>
        <v>13870</v>
      </c>
      <c r="U412" s="7">
        <v>343000</v>
      </c>
      <c r="V412" s="7">
        <v>297000</v>
      </c>
      <c r="W412" s="7"/>
      <c r="AA412" s="7">
        <f t="shared" si="75"/>
        <v>19600</v>
      </c>
      <c r="AB412" s="7">
        <v>0</v>
      </c>
      <c r="AG412" s="9">
        <v>4267.02</v>
      </c>
      <c r="AH412" s="9">
        <f t="shared" si="78"/>
        <v>11.69046575342466</v>
      </c>
      <c r="AI412" s="9">
        <v>2630.3547945205482</v>
      </c>
      <c r="AJ412" s="6"/>
      <c r="AK412" s="9"/>
      <c r="AL412" s="9">
        <f t="shared" si="79"/>
        <v>496.48691925</v>
      </c>
      <c r="AN412" s="2">
        <v>0.025</v>
      </c>
      <c r="AO412" s="4">
        <f t="shared" si="80"/>
        <v>0</v>
      </c>
      <c r="AP412" s="4"/>
      <c r="AQ412" s="4"/>
      <c r="AR412" t="s">
        <v>367</v>
      </c>
    </row>
    <row r="413" spans="1:44" ht="15">
      <c r="A413">
        <v>1182820</v>
      </c>
      <c r="B413" t="s">
        <v>21</v>
      </c>
      <c r="C413" t="s">
        <v>1054</v>
      </c>
      <c r="D413" t="s">
        <v>27</v>
      </c>
      <c r="E413" t="s">
        <v>134</v>
      </c>
      <c r="F413" t="s">
        <v>22</v>
      </c>
      <c r="G413">
        <v>1436</v>
      </c>
      <c r="H413">
        <v>1959</v>
      </c>
      <c r="I413">
        <v>3</v>
      </c>
      <c r="J413">
        <v>2</v>
      </c>
      <c r="K413">
        <v>2</v>
      </c>
      <c r="L413">
        <v>0</v>
      </c>
      <c r="M413" s="5">
        <v>44750</v>
      </c>
      <c r="N413" s="1">
        <v>44767</v>
      </c>
      <c r="O413" s="1"/>
      <c r="P413" s="3">
        <f t="shared" si="76"/>
        <v>17</v>
      </c>
      <c r="Q413" s="3">
        <v>230</v>
      </c>
      <c r="R413">
        <v>179</v>
      </c>
      <c r="S413" s="8">
        <v>255400</v>
      </c>
      <c r="T413" s="4">
        <f t="shared" si="77"/>
        <v>12770</v>
      </c>
      <c r="U413" s="7">
        <v>280000</v>
      </c>
      <c r="V413" s="7">
        <v>274000</v>
      </c>
      <c r="W413" s="7"/>
      <c r="AA413" s="7">
        <f t="shared" si="75"/>
        <v>18600</v>
      </c>
      <c r="AB413" s="7">
        <v>0</v>
      </c>
      <c r="AG413" s="9">
        <v>846.81</v>
      </c>
      <c r="AH413" s="9">
        <f t="shared" si="78"/>
        <v>2.3200273972602736</v>
      </c>
      <c r="AI413" s="9">
        <v>533.606301369863</v>
      </c>
      <c r="AJ413" s="6"/>
      <c r="AK413" s="9"/>
      <c r="AL413" s="9">
        <f t="shared" si="79"/>
        <v>507.5199619</v>
      </c>
      <c r="AN413" s="2">
        <v>0.025</v>
      </c>
      <c r="AO413" s="4">
        <f t="shared" si="80"/>
        <v>0</v>
      </c>
      <c r="AP413" s="4"/>
      <c r="AQ413" s="4"/>
      <c r="AR413" t="s">
        <v>524</v>
      </c>
    </row>
    <row r="414" spans="1:44" ht="15">
      <c r="A414">
        <v>1156698</v>
      </c>
      <c r="B414" t="s">
        <v>21</v>
      </c>
      <c r="C414" t="s">
        <v>1074</v>
      </c>
      <c r="D414" t="s">
        <v>27</v>
      </c>
      <c r="E414" t="s">
        <v>385</v>
      </c>
      <c r="F414" t="s">
        <v>22</v>
      </c>
      <c r="G414">
        <v>1446</v>
      </c>
      <c r="H414">
        <v>1955</v>
      </c>
      <c r="I414">
        <v>3</v>
      </c>
      <c r="J414">
        <v>2</v>
      </c>
      <c r="K414">
        <v>2</v>
      </c>
      <c r="L414">
        <v>0</v>
      </c>
      <c r="M414" s="5">
        <v>44607</v>
      </c>
      <c r="N414" s="1">
        <v>44624</v>
      </c>
      <c r="O414" s="1"/>
      <c r="P414" s="3">
        <f t="shared" si="76"/>
        <v>17</v>
      </c>
      <c r="Q414" s="3">
        <v>373</v>
      </c>
      <c r="R414">
        <v>268</v>
      </c>
      <c r="S414" s="7">
        <v>204400</v>
      </c>
      <c r="T414" s="4">
        <f t="shared" si="77"/>
        <v>10220</v>
      </c>
      <c r="U414" s="7">
        <v>260000</v>
      </c>
      <c r="V414" s="7">
        <v>222000</v>
      </c>
      <c r="W414" s="7"/>
      <c r="AA414" s="7">
        <f t="shared" si="75"/>
        <v>17600</v>
      </c>
      <c r="AB414" s="7">
        <v>0</v>
      </c>
      <c r="AG414" s="9">
        <v>2763.07</v>
      </c>
      <c r="AH414" s="9">
        <f t="shared" si="78"/>
        <v>7.570054794520549</v>
      </c>
      <c r="AI414" s="9">
        <v>2823.6304383561646</v>
      </c>
      <c r="AJ414" s="6"/>
      <c r="AK414" s="9"/>
      <c r="AL414" s="9">
        <f t="shared" si="79"/>
        <v>823.06498169</v>
      </c>
      <c r="AN414" s="2">
        <v>0.035</v>
      </c>
      <c r="AO414" s="4">
        <f t="shared" si="80"/>
        <v>0</v>
      </c>
      <c r="AP414" s="4"/>
      <c r="AQ414" s="4"/>
      <c r="AR414" t="s">
        <v>386</v>
      </c>
    </row>
    <row r="415" spans="1:44" ht="15">
      <c r="A415">
        <v>1185488</v>
      </c>
      <c r="B415" t="s">
        <v>21</v>
      </c>
      <c r="C415" t="s">
        <v>1065</v>
      </c>
      <c r="D415" t="s">
        <v>27</v>
      </c>
      <c r="E415" t="s">
        <v>157</v>
      </c>
      <c r="F415" t="s">
        <v>22</v>
      </c>
      <c r="G415">
        <v>1403</v>
      </c>
      <c r="H415">
        <v>1958</v>
      </c>
      <c r="I415">
        <v>3</v>
      </c>
      <c r="J415">
        <v>2</v>
      </c>
      <c r="K415">
        <v>2</v>
      </c>
      <c r="L415">
        <v>0</v>
      </c>
      <c r="M415" s="5">
        <v>44725</v>
      </c>
      <c r="N415" s="1">
        <v>44781</v>
      </c>
      <c r="O415" s="1"/>
      <c r="P415" s="3">
        <f t="shared" si="76"/>
        <v>56</v>
      </c>
      <c r="Q415" s="3">
        <v>255</v>
      </c>
      <c r="R415">
        <v>167</v>
      </c>
      <c r="S415" s="8">
        <v>274700</v>
      </c>
      <c r="T415" s="4">
        <f t="shared" si="77"/>
        <v>13735</v>
      </c>
      <c r="U415" s="7">
        <v>336000</v>
      </c>
      <c r="V415" s="7">
        <v>292000</v>
      </c>
      <c r="W415" s="7"/>
      <c r="AA415" s="7">
        <f t="shared" si="75"/>
        <v>17300</v>
      </c>
      <c r="AB415" s="7">
        <v>0</v>
      </c>
      <c r="AG415" s="9">
        <v>3575.61</v>
      </c>
      <c r="AH415" s="9">
        <f t="shared" si="78"/>
        <v>9.796191780821918</v>
      </c>
      <c r="AI415" s="9">
        <v>2498.028904109589</v>
      </c>
      <c r="AJ415" s="6"/>
      <c r="AK415" s="9"/>
      <c r="AL415" s="9">
        <f t="shared" si="79"/>
        <v>562.68517515</v>
      </c>
      <c r="AN415" s="2">
        <v>0.025</v>
      </c>
      <c r="AO415" s="4">
        <f t="shared" si="80"/>
        <v>0</v>
      </c>
      <c r="AP415" s="4"/>
      <c r="AQ415" s="4"/>
      <c r="AR415" t="s">
        <v>158</v>
      </c>
    </row>
    <row r="416" spans="1:44" ht="15">
      <c r="A416">
        <v>1197861</v>
      </c>
      <c r="B416" t="s">
        <v>21</v>
      </c>
      <c r="C416" t="s">
        <v>1287</v>
      </c>
      <c r="D416" t="s">
        <v>27</v>
      </c>
      <c r="E416" t="s">
        <v>333</v>
      </c>
      <c r="F416" t="s">
        <v>22</v>
      </c>
      <c r="G416">
        <v>944</v>
      </c>
      <c r="H416">
        <v>1958</v>
      </c>
      <c r="I416">
        <v>3</v>
      </c>
      <c r="J416">
        <v>2</v>
      </c>
      <c r="K416">
        <v>2</v>
      </c>
      <c r="L416">
        <v>0</v>
      </c>
      <c r="M416" s="5">
        <v>44847</v>
      </c>
      <c r="N416" s="1">
        <v>44860</v>
      </c>
      <c r="O416" s="1"/>
      <c r="P416" s="3">
        <f t="shared" si="76"/>
        <v>13</v>
      </c>
      <c r="Q416" s="3">
        <v>133</v>
      </c>
      <c r="R416">
        <v>106</v>
      </c>
      <c r="S416" s="8">
        <v>157200</v>
      </c>
      <c r="T416" s="4">
        <f t="shared" si="77"/>
        <v>7860</v>
      </c>
      <c r="U416" s="7">
        <v>190000</v>
      </c>
      <c r="V416" s="7">
        <v>174000</v>
      </c>
      <c r="W416" s="7"/>
      <c r="AA416" s="7">
        <f t="shared" si="75"/>
        <v>16800</v>
      </c>
      <c r="AB416" s="7">
        <v>0</v>
      </c>
      <c r="AG416" s="9">
        <v>902.08</v>
      </c>
      <c r="AH416" s="9">
        <f t="shared" si="78"/>
        <v>2.4714520547945207</v>
      </c>
      <c r="AI416" s="9">
        <v>328.70312328767125</v>
      </c>
      <c r="AJ416" s="6"/>
      <c r="AK416" s="9"/>
      <c r="AL416" s="9">
        <f t="shared" si="79"/>
        <v>293.47893449000003</v>
      </c>
      <c r="AN416" s="2">
        <v>0.03</v>
      </c>
      <c r="AO416" s="4">
        <f t="shared" si="80"/>
        <v>0</v>
      </c>
      <c r="AP416" s="4"/>
      <c r="AQ416" s="4"/>
      <c r="AR416" t="s">
        <v>334</v>
      </c>
    </row>
    <row r="417" spans="1:44" ht="15">
      <c r="A417">
        <v>1196766</v>
      </c>
      <c r="B417" t="s">
        <v>21</v>
      </c>
      <c r="C417" t="s">
        <v>907</v>
      </c>
      <c r="D417" t="s">
        <v>27</v>
      </c>
      <c r="E417" t="s">
        <v>555</v>
      </c>
      <c r="F417" t="s">
        <v>22</v>
      </c>
      <c r="G417">
        <v>1637</v>
      </c>
      <c r="H417">
        <v>1957</v>
      </c>
      <c r="I417">
        <v>3</v>
      </c>
      <c r="J417">
        <v>2</v>
      </c>
      <c r="K417">
        <v>2</v>
      </c>
      <c r="L417">
        <v>0</v>
      </c>
      <c r="M417" s="5">
        <v>44840</v>
      </c>
      <c r="N417" s="1">
        <v>44853</v>
      </c>
      <c r="O417" s="1"/>
      <c r="P417" s="3">
        <f t="shared" si="76"/>
        <v>13</v>
      </c>
      <c r="Q417" s="3">
        <v>140</v>
      </c>
      <c r="R417">
        <v>122</v>
      </c>
      <c r="S417" s="8">
        <v>255300</v>
      </c>
      <c r="T417" s="4">
        <f t="shared" si="77"/>
        <v>12765</v>
      </c>
      <c r="U417" s="7">
        <v>286000</v>
      </c>
      <c r="V417" s="7">
        <v>272000</v>
      </c>
      <c r="W417" s="7"/>
      <c r="AA417" s="7">
        <f t="shared" si="75"/>
        <v>16700</v>
      </c>
      <c r="AB417" s="7">
        <v>0</v>
      </c>
      <c r="AG417" s="9">
        <v>1730.23</v>
      </c>
      <c r="AH417" s="9">
        <f t="shared" si="78"/>
        <v>4.740356164383562</v>
      </c>
      <c r="AI417" s="9">
        <v>663.6498630136987</v>
      </c>
      <c r="AJ417" s="6"/>
      <c r="AK417" s="9"/>
      <c r="AL417" s="9">
        <f t="shared" si="79"/>
        <v>308.9251942</v>
      </c>
      <c r="AN417" s="2">
        <v>0.025</v>
      </c>
      <c r="AO417" s="4">
        <f t="shared" si="80"/>
        <v>0</v>
      </c>
      <c r="AP417" s="4"/>
      <c r="AQ417" s="4"/>
      <c r="AR417" t="s">
        <v>556</v>
      </c>
    </row>
    <row r="418" spans="1:44" ht="15">
      <c r="A418">
        <v>1186355</v>
      </c>
      <c r="B418" t="s">
        <v>21</v>
      </c>
      <c r="C418" t="s">
        <v>1040</v>
      </c>
      <c r="D418" t="s">
        <v>27</v>
      </c>
      <c r="E418" t="s">
        <v>97</v>
      </c>
      <c r="F418" t="s">
        <v>22</v>
      </c>
      <c r="G418">
        <v>1583</v>
      </c>
      <c r="H418">
        <v>1952</v>
      </c>
      <c r="I418">
        <v>2</v>
      </c>
      <c r="J418">
        <v>1</v>
      </c>
      <c r="K418">
        <v>1</v>
      </c>
      <c r="L418">
        <v>0</v>
      </c>
      <c r="M418" s="5">
        <v>44771</v>
      </c>
      <c r="N418" s="1">
        <v>44785</v>
      </c>
      <c r="O418" s="1"/>
      <c r="P418" s="3">
        <f t="shared" si="76"/>
        <v>14</v>
      </c>
      <c r="Q418" s="3">
        <v>209</v>
      </c>
      <c r="R418">
        <v>163</v>
      </c>
      <c r="S418" s="8">
        <v>202500</v>
      </c>
      <c r="T418" s="4">
        <f t="shared" si="77"/>
        <v>10125</v>
      </c>
      <c r="U418" s="7">
        <v>267000</v>
      </c>
      <c r="V418" s="7">
        <v>219000</v>
      </c>
      <c r="W418" s="7"/>
      <c r="AA418" s="7">
        <f t="shared" si="75"/>
        <v>16500</v>
      </c>
      <c r="AB418" s="7">
        <v>0</v>
      </c>
      <c r="AG418" s="9">
        <v>2429.54</v>
      </c>
      <c r="AH418" s="9">
        <f t="shared" si="78"/>
        <v>6.656273972602739</v>
      </c>
      <c r="AI418" s="9">
        <v>1391.1612602739726</v>
      </c>
      <c r="AJ418" s="6"/>
      <c r="AK418" s="9"/>
      <c r="AL418" s="9">
        <f t="shared" si="79"/>
        <v>461.18118277</v>
      </c>
      <c r="AN418" s="2">
        <v>0.025</v>
      </c>
      <c r="AO418" s="4">
        <f t="shared" si="80"/>
        <v>0</v>
      </c>
      <c r="AP418" s="4"/>
      <c r="AQ418" s="4"/>
      <c r="AR418" t="s">
        <v>98</v>
      </c>
    </row>
    <row r="419" spans="1:44" ht="15">
      <c r="A419">
        <v>1187626</v>
      </c>
      <c r="B419" t="s">
        <v>21</v>
      </c>
      <c r="C419" t="s">
        <v>995</v>
      </c>
      <c r="D419" t="s">
        <v>27</v>
      </c>
      <c r="E419" t="s">
        <v>174</v>
      </c>
      <c r="F419" t="s">
        <v>22</v>
      </c>
      <c r="G419">
        <v>1666</v>
      </c>
      <c r="H419">
        <v>1979</v>
      </c>
      <c r="I419">
        <v>3</v>
      </c>
      <c r="J419">
        <v>2</v>
      </c>
      <c r="K419">
        <v>2</v>
      </c>
      <c r="L419">
        <v>0</v>
      </c>
      <c r="M419" s="5">
        <v>44770</v>
      </c>
      <c r="N419" s="1">
        <v>44792</v>
      </c>
      <c r="O419" s="1"/>
      <c r="P419" s="3">
        <f t="shared" si="76"/>
        <v>22</v>
      </c>
      <c r="Q419" s="3">
        <v>210</v>
      </c>
      <c r="R419">
        <v>177</v>
      </c>
      <c r="S419" s="8">
        <v>256700</v>
      </c>
      <c r="T419" s="4">
        <f t="shared" si="77"/>
        <v>12835</v>
      </c>
      <c r="U419" s="7">
        <v>315000</v>
      </c>
      <c r="V419" s="7">
        <v>273000</v>
      </c>
      <c r="W419" s="7"/>
      <c r="AA419" s="7">
        <f t="shared" si="75"/>
        <v>16300</v>
      </c>
      <c r="AB419" s="7">
        <v>0</v>
      </c>
      <c r="AG419" s="9">
        <v>902.54</v>
      </c>
      <c r="AH419" s="9">
        <f t="shared" si="78"/>
        <v>2.4727123287671233</v>
      </c>
      <c r="AI419" s="9">
        <v>519.2695890410959</v>
      </c>
      <c r="AJ419" s="6"/>
      <c r="AK419" s="9"/>
      <c r="AL419" s="9">
        <f t="shared" si="79"/>
        <v>463.3877913</v>
      </c>
      <c r="AN419" s="2">
        <v>0.025</v>
      </c>
      <c r="AO419" s="4">
        <f t="shared" si="80"/>
        <v>0</v>
      </c>
      <c r="AP419" s="4"/>
      <c r="AQ419" s="4"/>
      <c r="AR419" t="s">
        <v>610</v>
      </c>
    </row>
    <row r="420" spans="1:44" ht="15">
      <c r="A420">
        <v>1203820</v>
      </c>
      <c r="B420" t="s">
        <v>21</v>
      </c>
      <c r="C420" t="s">
        <v>1057</v>
      </c>
      <c r="D420" t="s">
        <v>27</v>
      </c>
      <c r="E420" t="s">
        <v>35</v>
      </c>
      <c r="F420" t="s">
        <v>22</v>
      </c>
      <c r="G420">
        <v>2500</v>
      </c>
      <c r="H420">
        <v>1963</v>
      </c>
      <c r="I420">
        <v>4</v>
      </c>
      <c r="J420">
        <v>3</v>
      </c>
      <c r="K420">
        <v>2</v>
      </c>
      <c r="L420">
        <v>1</v>
      </c>
      <c r="M420" s="5">
        <v>44887</v>
      </c>
      <c r="N420" s="1">
        <v>44903</v>
      </c>
      <c r="O420" s="1"/>
      <c r="P420" s="3">
        <f t="shared" si="76"/>
        <v>16</v>
      </c>
      <c r="Q420" s="3">
        <v>93</v>
      </c>
      <c r="R420">
        <v>75</v>
      </c>
      <c r="S420" s="8">
        <v>454800</v>
      </c>
      <c r="T420" s="4">
        <f t="shared" si="77"/>
        <v>22740</v>
      </c>
      <c r="U420" s="7">
        <v>483000</v>
      </c>
      <c r="V420" s="7">
        <v>471000</v>
      </c>
      <c r="W420" s="7"/>
      <c r="AA420" s="7">
        <f t="shared" si="75"/>
        <v>16200</v>
      </c>
      <c r="AB420" s="7">
        <v>0</v>
      </c>
      <c r="AG420" s="9">
        <v>4906.41</v>
      </c>
      <c r="AH420" s="9">
        <f t="shared" si="78"/>
        <v>13.442219178082192</v>
      </c>
      <c r="AI420" s="9">
        <v>1250.126383561644</v>
      </c>
      <c r="AJ420" s="6"/>
      <c r="AK420" s="9"/>
      <c r="AL420" s="9">
        <f t="shared" si="79"/>
        <v>205.21459329</v>
      </c>
      <c r="AN420" s="2">
        <v>0.025</v>
      </c>
      <c r="AO420" s="4">
        <f t="shared" si="80"/>
        <v>0</v>
      </c>
      <c r="AP420" s="4"/>
      <c r="AQ420" s="4"/>
      <c r="AR420" t="s">
        <v>36</v>
      </c>
    </row>
    <row r="421" spans="1:44" ht="15">
      <c r="A421">
        <v>1175143</v>
      </c>
      <c r="B421" t="s">
        <v>21</v>
      </c>
      <c r="C421" t="s">
        <v>1329</v>
      </c>
      <c r="D421" t="s">
        <v>147</v>
      </c>
      <c r="E421" t="s">
        <v>148</v>
      </c>
      <c r="F421" t="s">
        <v>22</v>
      </c>
      <c r="G421">
        <v>1635</v>
      </c>
      <c r="H421">
        <v>1946</v>
      </c>
      <c r="I421">
        <v>3</v>
      </c>
      <c r="J421">
        <v>3</v>
      </c>
      <c r="K421">
        <v>2</v>
      </c>
      <c r="L421">
        <v>1</v>
      </c>
      <c r="M421" s="5">
        <v>44709</v>
      </c>
      <c r="N421" s="1">
        <v>44726</v>
      </c>
      <c r="O421" s="1"/>
      <c r="P421" s="3">
        <f t="shared" si="76"/>
        <v>17</v>
      </c>
      <c r="Q421" s="3">
        <v>271</v>
      </c>
      <c r="R421">
        <v>245</v>
      </c>
      <c r="S421" s="7">
        <v>163900</v>
      </c>
      <c r="T421" s="4">
        <f t="shared" si="77"/>
        <v>8195</v>
      </c>
      <c r="U421" s="7">
        <v>216000</v>
      </c>
      <c r="V421" s="7">
        <v>180000</v>
      </c>
      <c r="W421" s="7"/>
      <c r="AA421" s="7">
        <f t="shared" si="75"/>
        <v>16100</v>
      </c>
      <c r="AB421" s="7">
        <v>0</v>
      </c>
      <c r="AG421" s="9">
        <v>0</v>
      </c>
      <c r="AH421" s="9">
        <f t="shared" si="78"/>
        <v>0</v>
      </c>
      <c r="AI421" s="9">
        <v>0</v>
      </c>
      <c r="AJ421" s="6"/>
      <c r="AK421" s="9"/>
      <c r="AL421" s="9">
        <f t="shared" si="79"/>
        <v>597.99091163</v>
      </c>
      <c r="AN421" s="2">
        <v>0.025</v>
      </c>
      <c r="AO421" s="4">
        <f t="shared" si="80"/>
        <v>0</v>
      </c>
      <c r="AP421" s="4"/>
      <c r="AQ421" s="4"/>
      <c r="AR421" t="s">
        <v>149</v>
      </c>
    </row>
    <row r="422" spans="1:44" ht="15">
      <c r="A422">
        <v>1190978</v>
      </c>
      <c r="B422" t="s">
        <v>21</v>
      </c>
      <c r="C422" t="s">
        <v>924</v>
      </c>
      <c r="D422" t="s">
        <v>24</v>
      </c>
      <c r="E422" t="s">
        <v>628</v>
      </c>
      <c r="F422" t="s">
        <v>22</v>
      </c>
      <c r="G422">
        <v>1580</v>
      </c>
      <c r="H422">
        <v>1973</v>
      </c>
      <c r="I422">
        <v>4</v>
      </c>
      <c r="J422">
        <v>2</v>
      </c>
      <c r="K422">
        <v>2</v>
      </c>
      <c r="L422">
        <v>0</v>
      </c>
      <c r="M422" s="5">
        <v>44776</v>
      </c>
      <c r="N422" s="1">
        <v>44813</v>
      </c>
      <c r="O422" s="1"/>
      <c r="P422" s="3">
        <f t="shared" si="76"/>
        <v>37</v>
      </c>
      <c r="Q422" s="3">
        <v>204</v>
      </c>
      <c r="R422">
        <v>156</v>
      </c>
      <c r="S422" s="8">
        <v>269300</v>
      </c>
      <c r="T422" s="4">
        <f t="shared" si="77"/>
        <v>13465</v>
      </c>
      <c r="U422" s="7">
        <v>332000</v>
      </c>
      <c r="V422" s="7">
        <v>285000</v>
      </c>
      <c r="W422" s="7"/>
      <c r="AA422" s="7">
        <f t="shared" si="75"/>
        <v>15700</v>
      </c>
      <c r="AB422" s="7">
        <v>0</v>
      </c>
      <c r="AG422" s="9">
        <v>1162.67</v>
      </c>
      <c r="AH422" s="9">
        <f t="shared" si="78"/>
        <v>3.1853972602739726</v>
      </c>
      <c r="AI422" s="9">
        <v>649.8210410958905</v>
      </c>
      <c r="AJ422" s="6"/>
      <c r="AK422" s="9"/>
      <c r="AL422" s="9">
        <f t="shared" si="79"/>
        <v>450.14814012</v>
      </c>
      <c r="AN422" s="2">
        <v>0.025</v>
      </c>
      <c r="AO422" s="4">
        <f t="shared" si="80"/>
        <v>0</v>
      </c>
      <c r="AP422" s="4"/>
      <c r="AQ422" s="4"/>
      <c r="AR422" t="s">
        <v>629</v>
      </c>
    </row>
    <row r="423" spans="1:44" ht="15">
      <c r="A423">
        <v>1200014</v>
      </c>
      <c r="B423" t="s">
        <v>21</v>
      </c>
      <c r="C423" t="s">
        <v>1335</v>
      </c>
      <c r="D423" t="s">
        <v>24</v>
      </c>
      <c r="E423" t="s">
        <v>310</v>
      </c>
      <c r="F423" t="s">
        <v>22</v>
      </c>
      <c r="G423">
        <v>1136</v>
      </c>
      <c r="H423">
        <v>1949</v>
      </c>
      <c r="I423">
        <v>3</v>
      </c>
      <c r="J423">
        <v>1</v>
      </c>
      <c r="K423">
        <v>1</v>
      </c>
      <c r="L423">
        <v>0</v>
      </c>
      <c r="M423" s="5">
        <v>44847</v>
      </c>
      <c r="N423" s="1">
        <v>44873</v>
      </c>
      <c r="O423" s="1"/>
      <c r="P423" s="3">
        <f t="shared" si="76"/>
        <v>26</v>
      </c>
      <c r="Q423" s="3">
        <v>133</v>
      </c>
      <c r="R423">
        <v>52</v>
      </c>
      <c r="S423" s="8">
        <v>163500</v>
      </c>
      <c r="T423" s="4">
        <f t="shared" si="77"/>
        <v>8175</v>
      </c>
      <c r="U423" s="7">
        <v>182000</v>
      </c>
      <c r="V423" s="7">
        <v>179000</v>
      </c>
      <c r="W423" s="7"/>
      <c r="AA423" s="7">
        <f t="shared" si="75"/>
        <v>15500</v>
      </c>
      <c r="AB423" s="7">
        <v>0</v>
      </c>
      <c r="AG423" s="9">
        <v>709.36</v>
      </c>
      <c r="AH423" s="9">
        <f t="shared" si="78"/>
        <v>1.9434520547945207</v>
      </c>
      <c r="AI423" s="9">
        <v>258.47912328767126</v>
      </c>
      <c r="AJ423" s="6"/>
      <c r="AK423" s="9"/>
      <c r="AL423" s="9">
        <f t="shared" si="79"/>
        <v>293.47893449000003</v>
      </c>
      <c r="AN423" s="2">
        <v>0.025</v>
      </c>
      <c r="AO423" s="4">
        <f t="shared" si="80"/>
        <v>0</v>
      </c>
      <c r="AP423" s="4"/>
      <c r="AQ423" s="4"/>
      <c r="AR423" t="s">
        <v>311</v>
      </c>
    </row>
    <row r="424" spans="1:44" ht="15">
      <c r="A424">
        <v>1196449</v>
      </c>
      <c r="B424" t="s">
        <v>21</v>
      </c>
      <c r="C424" t="s">
        <v>1291</v>
      </c>
      <c r="D424" t="s">
        <v>27</v>
      </c>
      <c r="E424" t="s">
        <v>413</v>
      </c>
      <c r="F424" t="s">
        <v>22</v>
      </c>
      <c r="G424">
        <v>1182</v>
      </c>
      <c r="H424">
        <v>2005</v>
      </c>
      <c r="I424">
        <v>3</v>
      </c>
      <c r="J424">
        <v>2</v>
      </c>
      <c r="K424">
        <v>2</v>
      </c>
      <c r="L424">
        <v>0</v>
      </c>
      <c r="M424" s="5">
        <v>44844</v>
      </c>
      <c r="N424" s="1">
        <v>44851</v>
      </c>
      <c r="O424" s="1"/>
      <c r="P424" s="3">
        <f t="shared" si="76"/>
        <v>7</v>
      </c>
      <c r="Q424" s="3">
        <v>136</v>
      </c>
      <c r="R424">
        <v>114</v>
      </c>
      <c r="S424" s="8">
        <v>243900</v>
      </c>
      <c r="T424" s="4">
        <f t="shared" si="77"/>
        <v>12195</v>
      </c>
      <c r="U424" s="7">
        <v>280000</v>
      </c>
      <c r="V424" s="7">
        <v>258000</v>
      </c>
      <c r="W424" s="7"/>
      <c r="AA424" s="7">
        <f t="shared" si="75"/>
        <v>14100</v>
      </c>
      <c r="AB424" s="7">
        <v>0</v>
      </c>
      <c r="AG424" s="9">
        <v>2963.75</v>
      </c>
      <c r="AH424" s="9">
        <f t="shared" si="78"/>
        <v>8.11986301369863</v>
      </c>
      <c r="AI424" s="9">
        <v>1104.3013698630136</v>
      </c>
      <c r="AJ424" s="6"/>
      <c r="AK424" s="9"/>
      <c r="AL424" s="9">
        <f t="shared" si="79"/>
        <v>300.09876008</v>
      </c>
      <c r="AN424" s="2">
        <v>0.025</v>
      </c>
      <c r="AO424" s="4">
        <f t="shared" si="80"/>
        <v>0</v>
      </c>
      <c r="AP424" s="4"/>
      <c r="AQ424" s="4"/>
      <c r="AR424" t="s">
        <v>414</v>
      </c>
    </row>
    <row r="425" spans="1:44" ht="15">
      <c r="A425">
        <v>1172157</v>
      </c>
      <c r="B425" t="s">
        <v>21</v>
      </c>
      <c r="C425" t="s">
        <v>1066</v>
      </c>
      <c r="D425" t="s">
        <v>172</v>
      </c>
      <c r="E425" t="s">
        <v>170</v>
      </c>
      <c r="F425" t="s">
        <v>22</v>
      </c>
      <c r="G425">
        <v>1488</v>
      </c>
      <c r="H425">
        <v>2004</v>
      </c>
      <c r="I425">
        <v>3</v>
      </c>
      <c r="J425">
        <v>3</v>
      </c>
      <c r="K425">
        <v>2</v>
      </c>
      <c r="L425">
        <v>1</v>
      </c>
      <c r="M425" s="5">
        <v>44676</v>
      </c>
      <c r="N425" s="1">
        <v>44711</v>
      </c>
      <c r="O425" s="1"/>
      <c r="P425" s="3">
        <f t="shared" si="76"/>
        <v>35</v>
      </c>
      <c r="Q425" s="3">
        <v>304</v>
      </c>
      <c r="R425">
        <v>246</v>
      </c>
      <c r="S425" s="7">
        <v>267100</v>
      </c>
      <c r="T425" s="4">
        <f t="shared" si="77"/>
        <v>13355</v>
      </c>
      <c r="U425" s="7">
        <v>312000</v>
      </c>
      <c r="V425" s="7">
        <v>281000</v>
      </c>
      <c r="W425" s="7"/>
      <c r="AA425" s="7">
        <f t="shared" si="75"/>
        <v>13900</v>
      </c>
      <c r="AB425" s="7">
        <v>0</v>
      </c>
      <c r="AG425" s="9">
        <v>1483.34</v>
      </c>
      <c r="AH425" s="9">
        <f t="shared" si="78"/>
        <v>4.063945205479452</v>
      </c>
      <c r="AI425" s="9">
        <v>1235.4393424657533</v>
      </c>
      <c r="AJ425" s="6"/>
      <c r="AK425" s="9"/>
      <c r="AL425" s="9">
        <f t="shared" si="79"/>
        <v>670.80899312</v>
      </c>
      <c r="AN425" s="2">
        <v>0.0325</v>
      </c>
      <c r="AO425" s="4">
        <f t="shared" si="80"/>
        <v>0</v>
      </c>
      <c r="AP425" s="4"/>
      <c r="AQ425" s="4"/>
      <c r="AR425" t="s">
        <v>173</v>
      </c>
    </row>
    <row r="426" spans="1:44" ht="15">
      <c r="A426">
        <v>1205764</v>
      </c>
      <c r="B426" t="s">
        <v>21</v>
      </c>
      <c r="C426" t="s">
        <v>1296</v>
      </c>
      <c r="D426" t="s">
        <v>27</v>
      </c>
      <c r="E426" t="s">
        <v>650</v>
      </c>
      <c r="F426" t="s">
        <v>22</v>
      </c>
      <c r="G426">
        <v>943</v>
      </c>
      <c r="H426">
        <v>1948</v>
      </c>
      <c r="I426">
        <v>2</v>
      </c>
      <c r="J426">
        <v>1</v>
      </c>
      <c r="K426">
        <v>1</v>
      </c>
      <c r="L426">
        <v>0</v>
      </c>
      <c r="M426" s="5">
        <v>44628</v>
      </c>
      <c r="N426" s="1">
        <v>44922</v>
      </c>
      <c r="O426" s="1"/>
      <c r="P426" s="3">
        <f t="shared" si="76"/>
        <v>294</v>
      </c>
      <c r="Q426" s="3">
        <v>352</v>
      </c>
      <c r="R426">
        <v>56</v>
      </c>
      <c r="S426" s="8">
        <v>186300</v>
      </c>
      <c r="T426" s="4">
        <f t="shared" si="77"/>
        <v>9315</v>
      </c>
      <c r="U426" s="7">
        <v>205000</v>
      </c>
      <c r="V426" s="7">
        <v>200000</v>
      </c>
      <c r="W426" s="7"/>
      <c r="AA426" s="7">
        <f t="shared" si="75"/>
        <v>13700</v>
      </c>
      <c r="AB426" s="7">
        <v>0</v>
      </c>
      <c r="AG426" s="9">
        <v>2875.75</v>
      </c>
      <c r="AH426" s="9">
        <f t="shared" si="78"/>
        <v>7.8787671232876715</v>
      </c>
      <c r="AI426" s="9">
        <v>2773.3260273972605</v>
      </c>
      <c r="AJ426" s="6"/>
      <c r="AK426" s="9"/>
      <c r="AL426" s="9">
        <f t="shared" si="79"/>
        <v>776.72620256</v>
      </c>
      <c r="AN426" s="2">
        <v>0.025</v>
      </c>
      <c r="AO426" s="4">
        <f t="shared" si="80"/>
        <v>0</v>
      </c>
      <c r="AP426" s="4"/>
      <c r="AQ426" s="4"/>
      <c r="AR426" t="s">
        <v>651</v>
      </c>
    </row>
    <row r="427" spans="1:44" ht="15">
      <c r="A427">
        <v>1174862</v>
      </c>
      <c r="B427" t="s">
        <v>21</v>
      </c>
      <c r="C427" t="s">
        <v>1080</v>
      </c>
      <c r="D427" t="s">
        <v>27</v>
      </c>
      <c r="E427" t="s">
        <v>494</v>
      </c>
      <c r="F427" t="s">
        <v>22</v>
      </c>
      <c r="G427">
        <v>1654</v>
      </c>
      <c r="H427">
        <v>1950</v>
      </c>
      <c r="I427">
        <v>3</v>
      </c>
      <c r="J427">
        <v>1</v>
      </c>
      <c r="K427">
        <v>1</v>
      </c>
      <c r="L427">
        <v>0</v>
      </c>
      <c r="M427" s="5">
        <v>44700</v>
      </c>
      <c r="N427" s="1">
        <v>44725</v>
      </c>
      <c r="O427" s="1"/>
      <c r="P427" s="3">
        <f t="shared" si="76"/>
        <v>25</v>
      </c>
      <c r="Q427" s="3">
        <v>280</v>
      </c>
      <c r="R427">
        <v>244</v>
      </c>
      <c r="S427" s="7">
        <v>220300</v>
      </c>
      <c r="T427" s="4">
        <f t="shared" si="77"/>
        <v>11015</v>
      </c>
      <c r="U427" s="7">
        <v>283000</v>
      </c>
      <c r="V427" s="7">
        <v>234000</v>
      </c>
      <c r="W427" s="7"/>
      <c r="AA427" s="7">
        <f t="shared" si="75"/>
        <v>13700</v>
      </c>
      <c r="AB427" s="7">
        <v>0</v>
      </c>
      <c r="AG427" s="9">
        <v>910.73</v>
      </c>
      <c r="AH427" s="9">
        <f t="shared" si="78"/>
        <v>2.495150684931507</v>
      </c>
      <c r="AI427" s="9">
        <v>698.6421917808219</v>
      </c>
      <c r="AJ427" s="6"/>
      <c r="AK427" s="9"/>
      <c r="AL427" s="9">
        <f t="shared" si="79"/>
        <v>617.8503884</v>
      </c>
      <c r="AN427" s="2">
        <v>0.0325</v>
      </c>
      <c r="AO427" s="4">
        <f t="shared" si="80"/>
        <v>0</v>
      </c>
      <c r="AP427" s="4"/>
      <c r="AQ427" s="4"/>
      <c r="AR427" t="s">
        <v>495</v>
      </c>
    </row>
    <row r="428" spans="1:44" ht="15">
      <c r="A428">
        <v>1190634</v>
      </c>
      <c r="B428" t="s">
        <v>21</v>
      </c>
      <c r="C428" t="s">
        <v>1223</v>
      </c>
      <c r="D428" t="s">
        <v>163</v>
      </c>
      <c r="E428" t="s">
        <v>162</v>
      </c>
      <c r="F428" t="s">
        <v>22</v>
      </c>
      <c r="G428">
        <v>2470</v>
      </c>
      <c r="H428">
        <v>1998</v>
      </c>
      <c r="I428">
        <v>3</v>
      </c>
      <c r="J428">
        <v>2</v>
      </c>
      <c r="K428">
        <v>2</v>
      </c>
      <c r="L428">
        <v>0</v>
      </c>
      <c r="M428" s="5">
        <v>44700</v>
      </c>
      <c r="N428" s="1">
        <v>44812</v>
      </c>
      <c r="O428" s="1"/>
      <c r="P428" s="3">
        <f t="shared" si="76"/>
        <v>112</v>
      </c>
      <c r="Q428" s="3">
        <v>280</v>
      </c>
      <c r="R428">
        <v>157</v>
      </c>
      <c r="S428" s="8">
        <v>416500</v>
      </c>
      <c r="T428" s="4">
        <f t="shared" si="77"/>
        <v>20825</v>
      </c>
      <c r="U428" s="7">
        <v>455000</v>
      </c>
      <c r="V428" s="7">
        <v>430000</v>
      </c>
      <c r="W428" s="7"/>
      <c r="AA428" s="7">
        <f t="shared" si="75"/>
        <v>13500</v>
      </c>
      <c r="AB428" s="7">
        <v>0</v>
      </c>
      <c r="AG428" s="9">
        <v>2735.85</v>
      </c>
      <c r="AH428" s="9">
        <f t="shared" si="78"/>
        <v>7.495479452054794</v>
      </c>
      <c r="AI428" s="9">
        <v>2098.7342465753422</v>
      </c>
      <c r="AJ428" s="6"/>
      <c r="AK428" s="9"/>
      <c r="AL428" s="9">
        <f t="shared" si="79"/>
        <v>617.8503884</v>
      </c>
      <c r="AN428" s="2">
        <v>0.025</v>
      </c>
      <c r="AO428" s="4">
        <f t="shared" si="80"/>
        <v>0</v>
      </c>
      <c r="AP428" s="4"/>
      <c r="AQ428" s="4"/>
      <c r="AR428" t="s">
        <v>624</v>
      </c>
    </row>
    <row r="429" spans="1:44" ht="15">
      <c r="A429">
        <v>1189044</v>
      </c>
      <c r="B429" t="s">
        <v>21</v>
      </c>
      <c r="C429" t="s">
        <v>920</v>
      </c>
      <c r="D429" t="s">
        <v>27</v>
      </c>
      <c r="E429" t="s">
        <v>397</v>
      </c>
      <c r="F429" t="s">
        <v>22</v>
      </c>
      <c r="G429">
        <v>1104</v>
      </c>
      <c r="H429">
        <v>1974</v>
      </c>
      <c r="I429">
        <v>3</v>
      </c>
      <c r="J429">
        <v>1</v>
      </c>
      <c r="K429">
        <v>1</v>
      </c>
      <c r="L429">
        <v>0</v>
      </c>
      <c r="M429" s="5">
        <v>44792</v>
      </c>
      <c r="N429" s="1">
        <v>44802</v>
      </c>
      <c r="O429" s="1"/>
      <c r="P429" s="3">
        <f t="shared" si="76"/>
        <v>10</v>
      </c>
      <c r="Q429" s="3">
        <v>188</v>
      </c>
      <c r="R429">
        <v>161</v>
      </c>
      <c r="S429" s="8">
        <v>125600</v>
      </c>
      <c r="T429" s="4">
        <f t="shared" si="77"/>
        <v>6280</v>
      </c>
      <c r="U429" s="7">
        <v>153000</v>
      </c>
      <c r="V429" s="7">
        <v>138000</v>
      </c>
      <c r="W429" s="7"/>
      <c r="AA429" s="7">
        <f t="shared" si="75"/>
        <v>12400</v>
      </c>
      <c r="AB429" s="7">
        <v>0</v>
      </c>
      <c r="AG429" s="9">
        <v>1214.09</v>
      </c>
      <c r="AH429" s="9">
        <f t="shared" si="78"/>
        <v>3.3262739726027397</v>
      </c>
      <c r="AI429" s="9">
        <v>625.3395068493151</v>
      </c>
      <c r="AJ429" s="6"/>
      <c r="AK429" s="9"/>
      <c r="AL429" s="9">
        <f t="shared" si="79"/>
        <v>414.84240364</v>
      </c>
      <c r="AN429" s="2">
        <v>0.025</v>
      </c>
      <c r="AO429" s="4">
        <f t="shared" si="80"/>
        <v>0</v>
      </c>
      <c r="AP429" s="4"/>
      <c r="AQ429" s="4"/>
      <c r="AR429" t="s">
        <v>398</v>
      </c>
    </row>
    <row r="430" spans="1:44" ht="15">
      <c r="A430">
        <v>1190950</v>
      </c>
      <c r="B430" t="s">
        <v>21</v>
      </c>
      <c r="C430" t="s">
        <v>1220</v>
      </c>
      <c r="D430" t="s">
        <v>27</v>
      </c>
      <c r="E430" t="s">
        <v>492</v>
      </c>
      <c r="F430" t="s">
        <v>22</v>
      </c>
      <c r="G430">
        <v>1254</v>
      </c>
      <c r="H430">
        <v>1958</v>
      </c>
      <c r="I430">
        <v>3</v>
      </c>
      <c r="J430">
        <v>1</v>
      </c>
      <c r="K430">
        <v>1</v>
      </c>
      <c r="L430">
        <v>0</v>
      </c>
      <c r="M430" s="5">
        <v>44802</v>
      </c>
      <c r="N430" s="1">
        <v>44813</v>
      </c>
      <c r="O430" s="1"/>
      <c r="P430" s="3">
        <f t="shared" si="76"/>
        <v>11</v>
      </c>
      <c r="Q430" s="3">
        <v>178</v>
      </c>
      <c r="R430">
        <v>156</v>
      </c>
      <c r="S430" s="8">
        <v>186700</v>
      </c>
      <c r="T430" s="4">
        <f t="shared" si="77"/>
        <v>9335</v>
      </c>
      <c r="U430" s="7">
        <v>220000</v>
      </c>
      <c r="V430" s="7">
        <v>197000</v>
      </c>
      <c r="W430" s="7"/>
      <c r="AA430" s="7">
        <f t="shared" si="75"/>
        <v>10300</v>
      </c>
      <c r="AB430" s="7">
        <v>0</v>
      </c>
      <c r="AG430" s="9">
        <v>1641.43</v>
      </c>
      <c r="AH430" s="9">
        <f t="shared" si="78"/>
        <v>4.497068493150685</v>
      </c>
      <c r="AI430" s="9">
        <v>800.4781917808219</v>
      </c>
      <c r="AJ430" s="6"/>
      <c r="AK430" s="9"/>
      <c r="AL430" s="9">
        <f t="shared" si="79"/>
        <v>392.77631834</v>
      </c>
      <c r="AN430" s="2">
        <v>0.025</v>
      </c>
      <c r="AO430" s="4">
        <f t="shared" si="80"/>
        <v>0</v>
      </c>
      <c r="AP430" s="4"/>
      <c r="AQ430" s="4"/>
      <c r="AR430" t="s">
        <v>493</v>
      </c>
    </row>
    <row r="431" spans="1:44" ht="15">
      <c r="A431">
        <v>1192178</v>
      </c>
      <c r="B431" t="s">
        <v>21</v>
      </c>
      <c r="C431" t="s">
        <v>916</v>
      </c>
      <c r="D431" t="s">
        <v>27</v>
      </c>
      <c r="E431" t="s">
        <v>93</v>
      </c>
      <c r="F431" t="s">
        <v>22</v>
      </c>
      <c r="G431">
        <v>1658</v>
      </c>
      <c r="H431">
        <v>1961</v>
      </c>
      <c r="I431">
        <v>3</v>
      </c>
      <c r="J431">
        <v>2</v>
      </c>
      <c r="K431">
        <v>2</v>
      </c>
      <c r="L431">
        <v>0</v>
      </c>
      <c r="M431" s="5">
        <v>44804</v>
      </c>
      <c r="N431" s="1">
        <v>44820</v>
      </c>
      <c r="O431" s="1"/>
      <c r="P431" s="3">
        <f t="shared" si="76"/>
        <v>16</v>
      </c>
      <c r="Q431" s="3">
        <v>176</v>
      </c>
      <c r="R431">
        <v>122</v>
      </c>
      <c r="S431" s="8">
        <v>296900</v>
      </c>
      <c r="T431" s="4">
        <f t="shared" si="77"/>
        <v>14845</v>
      </c>
      <c r="U431" s="7">
        <v>321000</v>
      </c>
      <c r="V431" s="7">
        <v>307000</v>
      </c>
      <c r="W431" s="7"/>
      <c r="AA431" s="7">
        <f t="shared" si="75"/>
        <v>10100</v>
      </c>
      <c r="AB431" s="7">
        <v>0</v>
      </c>
      <c r="AG431" s="9">
        <v>3157.62</v>
      </c>
      <c r="AH431" s="9">
        <f t="shared" si="78"/>
        <v>8.651013698630136</v>
      </c>
      <c r="AI431" s="9">
        <v>1522.578410958904</v>
      </c>
      <c r="AJ431" s="6"/>
      <c r="AK431" s="9"/>
      <c r="AL431" s="9">
        <f t="shared" si="79"/>
        <v>388.36310128</v>
      </c>
      <c r="AN431" s="2">
        <v>0.025</v>
      </c>
      <c r="AO431" s="4">
        <f t="shared" si="80"/>
        <v>0</v>
      </c>
      <c r="AP431" s="4"/>
      <c r="AQ431" s="4"/>
      <c r="AR431" t="s">
        <v>263</v>
      </c>
    </row>
    <row r="432" spans="1:44" ht="15">
      <c r="A432">
        <v>1170829</v>
      </c>
      <c r="B432" t="s">
        <v>21</v>
      </c>
      <c r="C432" t="s">
        <v>1332</v>
      </c>
      <c r="D432" t="s">
        <v>24</v>
      </c>
      <c r="E432" t="s">
        <v>216</v>
      </c>
      <c r="F432" t="s">
        <v>22</v>
      </c>
      <c r="G432">
        <v>1032</v>
      </c>
      <c r="H432">
        <v>1964</v>
      </c>
      <c r="I432">
        <v>4</v>
      </c>
      <c r="J432">
        <v>2</v>
      </c>
      <c r="K432">
        <v>2</v>
      </c>
      <c r="L432">
        <v>0</v>
      </c>
      <c r="M432" s="5">
        <v>44664</v>
      </c>
      <c r="N432" s="1">
        <v>44704</v>
      </c>
      <c r="O432" s="1"/>
      <c r="P432" s="3">
        <f t="shared" si="76"/>
        <v>40</v>
      </c>
      <c r="Q432" s="3">
        <v>316</v>
      </c>
      <c r="R432">
        <v>240</v>
      </c>
      <c r="S432" s="7">
        <v>197900</v>
      </c>
      <c r="T432" s="4">
        <f t="shared" si="77"/>
        <v>9895</v>
      </c>
      <c r="U432" s="7">
        <v>261000</v>
      </c>
      <c r="V432" s="7">
        <v>207000</v>
      </c>
      <c r="W432" s="7"/>
      <c r="AA432" s="7">
        <f t="shared" si="75"/>
        <v>9100</v>
      </c>
      <c r="AB432" s="7">
        <v>0</v>
      </c>
      <c r="AG432" s="9">
        <v>1680.18</v>
      </c>
      <c r="AH432" s="9">
        <f t="shared" si="78"/>
        <v>4.603232876712329</v>
      </c>
      <c r="AI432" s="9">
        <v>1454.6215890410958</v>
      </c>
      <c r="AJ432" s="6"/>
      <c r="AK432" s="9"/>
      <c r="AL432" s="9">
        <f t="shared" si="79"/>
        <v>697.28829548</v>
      </c>
      <c r="AN432" s="2">
        <v>0.0325</v>
      </c>
      <c r="AO432" s="4">
        <f t="shared" si="80"/>
        <v>0</v>
      </c>
      <c r="AP432" s="4"/>
      <c r="AQ432" s="4"/>
      <c r="AR432" t="s">
        <v>217</v>
      </c>
    </row>
    <row r="433" spans="1:44" ht="15">
      <c r="A433">
        <v>1196198</v>
      </c>
      <c r="B433" t="s">
        <v>21</v>
      </c>
      <c r="C433" t="s">
        <v>1347</v>
      </c>
      <c r="D433" t="s">
        <v>24</v>
      </c>
      <c r="E433" t="s">
        <v>63</v>
      </c>
      <c r="F433" t="s">
        <v>22</v>
      </c>
      <c r="G433">
        <v>1456</v>
      </c>
      <c r="H433">
        <v>1966</v>
      </c>
      <c r="I433">
        <v>3</v>
      </c>
      <c r="J433">
        <v>2</v>
      </c>
      <c r="K433">
        <v>2</v>
      </c>
      <c r="L433">
        <v>0</v>
      </c>
      <c r="M433" s="5">
        <v>44824</v>
      </c>
      <c r="N433" s="1">
        <v>44848</v>
      </c>
      <c r="O433" s="1"/>
      <c r="P433" s="3">
        <f t="shared" si="76"/>
        <v>24</v>
      </c>
      <c r="Q433" s="3">
        <v>156</v>
      </c>
      <c r="R433">
        <v>130</v>
      </c>
      <c r="S433" s="8">
        <v>244500</v>
      </c>
      <c r="T433" s="4">
        <f t="shared" si="77"/>
        <v>12225</v>
      </c>
      <c r="U433" s="7">
        <v>275000</v>
      </c>
      <c r="V433" s="7">
        <v>253000</v>
      </c>
      <c r="W433" s="7"/>
      <c r="AA433" s="7">
        <f t="shared" si="75"/>
        <v>8500</v>
      </c>
      <c r="AB433" s="7">
        <v>0</v>
      </c>
      <c r="AG433" s="9">
        <v>1624.95</v>
      </c>
      <c r="AH433" s="9">
        <f t="shared" si="78"/>
        <v>4.451917808219179</v>
      </c>
      <c r="AI433" s="9">
        <v>694.4991780821919</v>
      </c>
      <c r="AJ433" s="6"/>
      <c r="AK433" s="9"/>
      <c r="AL433" s="9">
        <f t="shared" si="79"/>
        <v>344.23093068000003</v>
      </c>
      <c r="AN433" s="2">
        <v>0.025</v>
      </c>
      <c r="AO433" s="4">
        <f t="shared" si="80"/>
        <v>0</v>
      </c>
      <c r="AP433" s="4"/>
      <c r="AQ433" s="4"/>
      <c r="AR433" t="s">
        <v>642</v>
      </c>
    </row>
    <row r="434" spans="1:44" ht="15">
      <c r="A434">
        <v>1173746</v>
      </c>
      <c r="B434" t="s">
        <v>21</v>
      </c>
      <c r="C434" t="s">
        <v>1279</v>
      </c>
      <c r="D434" t="s">
        <v>24</v>
      </c>
      <c r="E434" t="s">
        <v>447</v>
      </c>
      <c r="F434" t="s">
        <v>22</v>
      </c>
      <c r="G434">
        <v>1810</v>
      </c>
      <c r="H434">
        <v>1976</v>
      </c>
      <c r="I434">
        <v>4</v>
      </c>
      <c r="J434">
        <v>3</v>
      </c>
      <c r="K434">
        <v>3</v>
      </c>
      <c r="L434">
        <v>0</v>
      </c>
      <c r="M434" s="5">
        <v>44680</v>
      </c>
      <c r="N434" s="1">
        <v>44719</v>
      </c>
      <c r="O434" s="1"/>
      <c r="P434" s="3">
        <f t="shared" si="76"/>
        <v>39</v>
      </c>
      <c r="Q434" s="3">
        <v>300</v>
      </c>
      <c r="R434">
        <v>208</v>
      </c>
      <c r="S434" s="7">
        <v>356400</v>
      </c>
      <c r="T434" s="4">
        <f t="shared" si="77"/>
        <v>17820</v>
      </c>
      <c r="U434" s="7">
        <v>433000</v>
      </c>
      <c r="V434" s="7">
        <v>364000</v>
      </c>
      <c r="W434" s="7"/>
      <c r="AA434" s="7">
        <f aca="true" t="shared" si="81" ref="AA434:AA497">V434-S434</f>
        <v>7600</v>
      </c>
      <c r="AB434" s="7">
        <v>0</v>
      </c>
      <c r="AG434" s="9">
        <v>2060.59</v>
      </c>
      <c r="AH434" s="9">
        <f t="shared" si="78"/>
        <v>5.645452054794521</v>
      </c>
      <c r="AI434" s="9">
        <v>1693.6356164383562</v>
      </c>
      <c r="AJ434" s="6"/>
      <c r="AK434" s="9"/>
      <c r="AL434" s="9">
        <f t="shared" si="79"/>
        <v>661.982559</v>
      </c>
      <c r="AN434" s="2">
        <v>0.0325</v>
      </c>
      <c r="AO434" s="4">
        <f t="shared" si="80"/>
        <v>0</v>
      </c>
      <c r="AP434" s="4"/>
      <c r="AQ434" s="4"/>
      <c r="AR434" t="s">
        <v>448</v>
      </c>
    </row>
    <row r="435" spans="1:44" ht="15">
      <c r="A435">
        <v>1195676</v>
      </c>
      <c r="B435" t="s">
        <v>21</v>
      </c>
      <c r="C435" t="s">
        <v>914</v>
      </c>
      <c r="D435" t="s">
        <v>24</v>
      </c>
      <c r="E435" t="s">
        <v>87</v>
      </c>
      <c r="F435" t="s">
        <v>22</v>
      </c>
      <c r="G435">
        <v>1216</v>
      </c>
      <c r="H435">
        <v>1978</v>
      </c>
      <c r="I435">
        <v>3</v>
      </c>
      <c r="J435">
        <v>2</v>
      </c>
      <c r="K435">
        <v>2</v>
      </c>
      <c r="L435">
        <v>0</v>
      </c>
      <c r="M435" s="5">
        <v>44823</v>
      </c>
      <c r="N435" s="1">
        <v>44846</v>
      </c>
      <c r="O435" s="1"/>
      <c r="P435" s="3">
        <f t="shared" si="76"/>
        <v>23</v>
      </c>
      <c r="Q435" s="3">
        <v>157</v>
      </c>
      <c r="R435">
        <v>87</v>
      </c>
      <c r="S435" s="8">
        <v>259600</v>
      </c>
      <c r="T435" s="4">
        <f t="shared" si="77"/>
        <v>12980</v>
      </c>
      <c r="U435" s="7">
        <v>277000</v>
      </c>
      <c r="V435" s="7">
        <v>267000</v>
      </c>
      <c r="W435" s="7"/>
      <c r="AA435" s="7">
        <f t="shared" si="81"/>
        <v>7400</v>
      </c>
      <c r="AB435" s="7">
        <v>0</v>
      </c>
      <c r="AG435" s="9">
        <v>768.14</v>
      </c>
      <c r="AH435" s="9">
        <f t="shared" si="78"/>
        <v>2.1044931506849314</v>
      </c>
      <c r="AI435" s="9">
        <v>330.40542465753424</v>
      </c>
      <c r="AJ435" s="6"/>
      <c r="AK435" s="9"/>
      <c r="AL435" s="9">
        <f t="shared" si="79"/>
        <v>346.43753921</v>
      </c>
      <c r="AN435" s="2">
        <v>0.025</v>
      </c>
      <c r="AO435" s="4">
        <f t="shared" si="80"/>
        <v>0</v>
      </c>
      <c r="AP435" s="4"/>
      <c r="AQ435" s="4"/>
      <c r="AR435" t="s">
        <v>88</v>
      </c>
    </row>
    <row r="436" spans="1:44" ht="15">
      <c r="A436">
        <v>1177415</v>
      </c>
      <c r="B436" t="s">
        <v>21</v>
      </c>
      <c r="C436" t="s">
        <v>939</v>
      </c>
      <c r="D436" t="s">
        <v>27</v>
      </c>
      <c r="E436" t="s">
        <v>232</v>
      </c>
      <c r="F436" t="s">
        <v>22</v>
      </c>
      <c r="G436">
        <v>2149</v>
      </c>
      <c r="H436">
        <v>1960</v>
      </c>
      <c r="I436">
        <v>3</v>
      </c>
      <c r="J436">
        <v>3</v>
      </c>
      <c r="K436">
        <v>2</v>
      </c>
      <c r="L436">
        <v>1</v>
      </c>
      <c r="M436" s="5">
        <v>44713</v>
      </c>
      <c r="N436" s="1">
        <v>44736</v>
      </c>
      <c r="O436" s="1"/>
      <c r="P436" s="3">
        <f t="shared" si="76"/>
        <v>23</v>
      </c>
      <c r="Q436" s="3">
        <v>267</v>
      </c>
      <c r="R436">
        <v>233</v>
      </c>
      <c r="S436" s="8">
        <v>241700</v>
      </c>
      <c r="T436" s="4">
        <f t="shared" si="77"/>
        <v>12085</v>
      </c>
      <c r="U436" s="7">
        <v>293000</v>
      </c>
      <c r="V436" s="7">
        <v>249000</v>
      </c>
      <c r="W436" s="7"/>
      <c r="AA436" s="7">
        <f t="shared" si="81"/>
        <v>7300</v>
      </c>
      <c r="AB436" s="7">
        <v>0</v>
      </c>
      <c r="AG436" s="9">
        <v>1362.46</v>
      </c>
      <c r="AH436" s="9">
        <f t="shared" si="78"/>
        <v>3.732767123287671</v>
      </c>
      <c r="AI436" s="9">
        <v>996.6488219178082</v>
      </c>
      <c r="AJ436" s="6"/>
      <c r="AK436" s="9"/>
      <c r="AL436" s="9">
        <f t="shared" si="79"/>
        <v>589.16447751</v>
      </c>
      <c r="AN436" s="2">
        <v>0.025</v>
      </c>
      <c r="AO436" s="4">
        <f t="shared" si="80"/>
        <v>0</v>
      </c>
      <c r="AP436" s="4"/>
      <c r="AQ436" s="4"/>
      <c r="AR436" t="s">
        <v>571</v>
      </c>
    </row>
    <row r="437" spans="1:44" ht="15">
      <c r="A437">
        <v>1196217</v>
      </c>
      <c r="B437" t="s">
        <v>21</v>
      </c>
      <c r="C437" t="s">
        <v>981</v>
      </c>
      <c r="D437" t="s">
        <v>24</v>
      </c>
      <c r="E437" t="s">
        <v>218</v>
      </c>
      <c r="F437" t="s">
        <v>22</v>
      </c>
      <c r="G437">
        <v>2216</v>
      </c>
      <c r="H437">
        <v>1979</v>
      </c>
      <c r="I437">
        <v>3</v>
      </c>
      <c r="J437">
        <v>2</v>
      </c>
      <c r="K437">
        <v>2</v>
      </c>
      <c r="L437">
        <v>0</v>
      </c>
      <c r="M437" s="5">
        <v>44774</v>
      </c>
      <c r="N437" s="1">
        <v>44848</v>
      </c>
      <c r="O437" s="1"/>
      <c r="P437" s="3">
        <f t="shared" si="76"/>
        <v>74</v>
      </c>
      <c r="Q437" s="3">
        <v>206</v>
      </c>
      <c r="R437">
        <v>125</v>
      </c>
      <c r="S437" s="8">
        <v>305800</v>
      </c>
      <c r="T437" s="4">
        <f t="shared" si="77"/>
        <v>15290</v>
      </c>
      <c r="U437" s="7">
        <v>330000</v>
      </c>
      <c r="V437" s="7">
        <v>313000</v>
      </c>
      <c r="W437" s="7"/>
      <c r="AA437" s="7">
        <f t="shared" si="81"/>
        <v>7200</v>
      </c>
      <c r="AB437" s="7">
        <v>0</v>
      </c>
      <c r="AG437" s="9">
        <v>1958.55</v>
      </c>
      <c r="AH437" s="9">
        <f t="shared" si="78"/>
        <v>5.365890410958904</v>
      </c>
      <c r="AI437" s="9">
        <v>1105.373424657534</v>
      </c>
      <c r="AJ437" s="6"/>
      <c r="AK437" s="9"/>
      <c r="AL437" s="9">
        <f t="shared" si="79"/>
        <v>454.56135718</v>
      </c>
      <c r="AN437" s="2">
        <v>0.025</v>
      </c>
      <c r="AO437" s="4">
        <f t="shared" si="80"/>
        <v>0</v>
      </c>
      <c r="AP437" s="4"/>
      <c r="AQ437" s="4"/>
      <c r="AR437" t="s">
        <v>219</v>
      </c>
    </row>
    <row r="438" spans="1:44" ht="15">
      <c r="A438">
        <v>1185709</v>
      </c>
      <c r="B438" t="s">
        <v>21</v>
      </c>
      <c r="C438" t="s">
        <v>979</v>
      </c>
      <c r="D438" t="s">
        <v>27</v>
      </c>
      <c r="E438" t="s">
        <v>191</v>
      </c>
      <c r="F438" t="s">
        <v>22</v>
      </c>
      <c r="G438">
        <v>1256</v>
      </c>
      <c r="H438">
        <v>1962</v>
      </c>
      <c r="I438">
        <v>3</v>
      </c>
      <c r="J438">
        <v>1</v>
      </c>
      <c r="K438">
        <v>1</v>
      </c>
      <c r="L438">
        <v>0</v>
      </c>
      <c r="M438" s="5">
        <v>44734</v>
      </c>
      <c r="N438" s="1">
        <v>44782</v>
      </c>
      <c r="O438" s="1"/>
      <c r="P438" s="3">
        <f t="shared" si="76"/>
        <v>48</v>
      </c>
      <c r="Q438" s="3">
        <v>246</v>
      </c>
      <c r="R438">
        <v>144</v>
      </c>
      <c r="S438" s="8">
        <v>226600</v>
      </c>
      <c r="T438" s="4">
        <f t="shared" si="77"/>
        <v>11330</v>
      </c>
      <c r="U438" s="7">
        <v>275000</v>
      </c>
      <c r="V438" s="7">
        <v>233000</v>
      </c>
      <c r="W438" s="7"/>
      <c r="AA438" s="7">
        <f t="shared" si="81"/>
        <v>6400</v>
      </c>
      <c r="AB438" s="7">
        <v>0</v>
      </c>
      <c r="AG438" s="9">
        <v>735.94</v>
      </c>
      <c r="AH438" s="9">
        <f t="shared" si="78"/>
        <v>2.0162739726027397</v>
      </c>
      <c r="AI438" s="9">
        <v>496.00339726027397</v>
      </c>
      <c r="AJ438" s="6"/>
      <c r="AK438" s="9"/>
      <c r="AL438" s="9">
        <f t="shared" si="79"/>
        <v>542.82569838</v>
      </c>
      <c r="AN438" s="2">
        <v>0.025</v>
      </c>
      <c r="AO438" s="4">
        <f t="shared" si="80"/>
        <v>0</v>
      </c>
      <c r="AP438" s="4"/>
      <c r="AQ438" s="4"/>
      <c r="AR438" t="s">
        <v>192</v>
      </c>
    </row>
    <row r="439" spans="1:44" ht="15">
      <c r="A439">
        <v>1182359</v>
      </c>
      <c r="B439" t="s">
        <v>21</v>
      </c>
      <c r="C439" t="s">
        <v>936</v>
      </c>
      <c r="D439" t="s">
        <v>24</v>
      </c>
      <c r="E439" t="s">
        <v>242</v>
      </c>
      <c r="F439" t="s">
        <v>22</v>
      </c>
      <c r="G439">
        <v>1252</v>
      </c>
      <c r="H439">
        <v>1987</v>
      </c>
      <c r="I439">
        <v>3</v>
      </c>
      <c r="J439">
        <v>2</v>
      </c>
      <c r="K439">
        <v>2</v>
      </c>
      <c r="L439">
        <v>0</v>
      </c>
      <c r="M439" s="5">
        <v>44733</v>
      </c>
      <c r="N439" s="1">
        <v>44763</v>
      </c>
      <c r="O439" s="1"/>
      <c r="P439" s="3">
        <f t="shared" si="76"/>
        <v>30</v>
      </c>
      <c r="Q439" s="3">
        <v>247</v>
      </c>
      <c r="R439">
        <v>166</v>
      </c>
      <c r="S439" s="7">
        <v>256900</v>
      </c>
      <c r="T439" s="4">
        <f t="shared" si="77"/>
        <v>12845</v>
      </c>
      <c r="U439" s="7">
        <v>307000</v>
      </c>
      <c r="V439" s="7">
        <v>263000</v>
      </c>
      <c r="W439" s="7"/>
      <c r="AA439" s="7">
        <f t="shared" si="81"/>
        <v>6100</v>
      </c>
      <c r="AB439" s="7">
        <v>0</v>
      </c>
      <c r="AG439" s="9">
        <v>210.3</v>
      </c>
      <c r="AH439" s="9">
        <f t="shared" si="78"/>
        <v>0.5761643835616439</v>
      </c>
      <c r="AI439" s="9">
        <v>142.31260273972603</v>
      </c>
      <c r="AJ439" s="6"/>
      <c r="AK439" s="9"/>
      <c r="AL439" s="9">
        <f t="shared" si="79"/>
        <v>545.03230691</v>
      </c>
      <c r="AN439" s="2">
        <v>0.025</v>
      </c>
      <c r="AO439" s="4">
        <f t="shared" si="80"/>
        <v>0</v>
      </c>
      <c r="AP439" s="4"/>
      <c r="AQ439" s="4"/>
      <c r="AR439" t="s">
        <v>243</v>
      </c>
    </row>
    <row r="440" spans="1:44" ht="15">
      <c r="A440">
        <v>1197549</v>
      </c>
      <c r="B440" t="s">
        <v>21</v>
      </c>
      <c r="C440" t="s">
        <v>1337</v>
      </c>
      <c r="D440" t="s">
        <v>27</v>
      </c>
      <c r="E440" t="s">
        <v>324</v>
      </c>
      <c r="F440" t="s">
        <v>22</v>
      </c>
      <c r="G440">
        <v>916</v>
      </c>
      <c r="H440">
        <v>1968</v>
      </c>
      <c r="I440">
        <v>3</v>
      </c>
      <c r="J440">
        <v>1</v>
      </c>
      <c r="K440">
        <v>1</v>
      </c>
      <c r="L440">
        <v>0</v>
      </c>
      <c r="M440" s="5">
        <v>44841</v>
      </c>
      <c r="N440" s="1">
        <v>44858</v>
      </c>
      <c r="O440" s="1"/>
      <c r="P440" s="3">
        <f t="shared" si="76"/>
        <v>17</v>
      </c>
      <c r="Q440" s="3">
        <v>139</v>
      </c>
      <c r="R440">
        <v>103</v>
      </c>
      <c r="S440" s="7">
        <v>192600</v>
      </c>
      <c r="T440" s="4">
        <f t="shared" si="77"/>
        <v>9630</v>
      </c>
      <c r="U440" s="7">
        <v>211000</v>
      </c>
      <c r="V440" s="7">
        <v>198000</v>
      </c>
      <c r="W440" s="7"/>
      <c r="AA440" s="7">
        <f t="shared" si="81"/>
        <v>5400</v>
      </c>
      <c r="AB440" s="7">
        <v>0</v>
      </c>
      <c r="AG440" s="9">
        <v>2534.8</v>
      </c>
      <c r="AH440" s="9">
        <f t="shared" si="78"/>
        <v>6.944657534246576</v>
      </c>
      <c r="AI440" s="9">
        <v>965.3073972602741</v>
      </c>
      <c r="AJ440" s="6"/>
      <c r="AK440" s="9"/>
      <c r="AL440" s="9">
        <f t="shared" si="79"/>
        <v>306.71858567</v>
      </c>
      <c r="AN440" s="2">
        <v>0.025</v>
      </c>
      <c r="AO440" s="4">
        <f t="shared" si="80"/>
        <v>0</v>
      </c>
      <c r="AP440" s="4"/>
      <c r="AQ440" s="4"/>
      <c r="AR440" t="s">
        <v>325</v>
      </c>
    </row>
    <row r="441" spans="1:44" ht="15">
      <c r="A441">
        <v>1188295</v>
      </c>
      <c r="B441" t="s">
        <v>21</v>
      </c>
      <c r="C441" t="s">
        <v>977</v>
      </c>
      <c r="D441" t="s">
        <v>27</v>
      </c>
      <c r="E441" t="s">
        <v>116</v>
      </c>
      <c r="F441" t="s">
        <v>22</v>
      </c>
      <c r="G441">
        <v>994</v>
      </c>
      <c r="H441">
        <v>1956</v>
      </c>
      <c r="I441">
        <v>3</v>
      </c>
      <c r="J441">
        <v>2</v>
      </c>
      <c r="K441">
        <v>2</v>
      </c>
      <c r="L441">
        <v>0</v>
      </c>
      <c r="M441" s="5">
        <v>44767</v>
      </c>
      <c r="N441" s="1">
        <v>44797</v>
      </c>
      <c r="O441" s="1"/>
      <c r="P441" s="3">
        <f t="shared" si="76"/>
        <v>30</v>
      </c>
      <c r="Q441" s="3">
        <v>213</v>
      </c>
      <c r="R441">
        <v>159</v>
      </c>
      <c r="S441" s="8">
        <v>203900</v>
      </c>
      <c r="T441" s="4">
        <f t="shared" si="77"/>
        <v>10195</v>
      </c>
      <c r="U441" s="7">
        <v>230000</v>
      </c>
      <c r="V441" s="7">
        <v>209000</v>
      </c>
      <c r="W441" s="7"/>
      <c r="AA441" s="7">
        <f t="shared" si="81"/>
        <v>5100</v>
      </c>
      <c r="AB441" s="7">
        <v>0</v>
      </c>
      <c r="AG441" s="9">
        <v>2429.66</v>
      </c>
      <c r="AH441" s="9">
        <f t="shared" si="78"/>
        <v>6.656602739726027</v>
      </c>
      <c r="AI441" s="9">
        <v>1417.8563835616437</v>
      </c>
      <c r="AJ441" s="6"/>
      <c r="AK441" s="9"/>
      <c r="AL441" s="9">
        <f t="shared" si="79"/>
        <v>470.00761689</v>
      </c>
      <c r="AN441" s="2">
        <v>0.025</v>
      </c>
      <c r="AO441" s="4">
        <f t="shared" si="80"/>
        <v>0</v>
      </c>
      <c r="AP441" s="4"/>
      <c r="AQ441" s="4"/>
      <c r="AR441" t="s">
        <v>117</v>
      </c>
    </row>
    <row r="442" spans="1:44" ht="15">
      <c r="A442">
        <v>1186123</v>
      </c>
      <c r="B442" t="s">
        <v>21</v>
      </c>
      <c r="C442" t="s">
        <v>1077</v>
      </c>
      <c r="D442" t="s">
        <v>27</v>
      </c>
      <c r="E442" t="s">
        <v>441</v>
      </c>
      <c r="F442" t="s">
        <v>22</v>
      </c>
      <c r="G442">
        <v>1000</v>
      </c>
      <c r="H442">
        <v>1985</v>
      </c>
      <c r="I442">
        <v>3</v>
      </c>
      <c r="J442">
        <v>2</v>
      </c>
      <c r="K442">
        <v>2</v>
      </c>
      <c r="L442">
        <v>0</v>
      </c>
      <c r="M442" s="5">
        <v>44741</v>
      </c>
      <c r="N442" s="1">
        <v>44784</v>
      </c>
      <c r="O442" s="1"/>
      <c r="P442" s="3">
        <f t="shared" si="76"/>
        <v>43</v>
      </c>
      <c r="Q442" s="3">
        <v>239</v>
      </c>
      <c r="R442">
        <v>163</v>
      </c>
      <c r="S442" s="8">
        <v>193100</v>
      </c>
      <c r="T442" s="4">
        <f t="shared" si="77"/>
        <v>9655</v>
      </c>
      <c r="U442" s="7">
        <v>237000</v>
      </c>
      <c r="V442" s="7">
        <v>198000</v>
      </c>
      <c r="W442" s="7"/>
      <c r="AA442" s="7">
        <f t="shared" si="81"/>
        <v>4900</v>
      </c>
      <c r="AB442" s="7">
        <v>0</v>
      </c>
      <c r="AG442" s="9">
        <v>2068.97</v>
      </c>
      <c r="AH442" s="9">
        <f t="shared" si="78"/>
        <v>5.668410958904109</v>
      </c>
      <c r="AI442" s="9">
        <v>1354.750219178082</v>
      </c>
      <c r="AJ442" s="6"/>
      <c r="AK442" s="9"/>
      <c r="AL442" s="9">
        <f t="shared" si="79"/>
        <v>527.37943867</v>
      </c>
      <c r="AN442" s="2">
        <v>0.025</v>
      </c>
      <c r="AO442" s="4">
        <f t="shared" si="80"/>
        <v>0</v>
      </c>
      <c r="AP442" s="4"/>
      <c r="AQ442" s="4"/>
      <c r="AR442" t="s">
        <v>442</v>
      </c>
    </row>
    <row r="443" spans="1:44" ht="15">
      <c r="A443">
        <v>1182511</v>
      </c>
      <c r="B443" t="s">
        <v>21</v>
      </c>
      <c r="C443" t="s">
        <v>1283</v>
      </c>
      <c r="D443" t="s">
        <v>27</v>
      </c>
      <c r="E443" t="s">
        <v>356</v>
      </c>
      <c r="F443" t="s">
        <v>22</v>
      </c>
      <c r="G443">
        <v>1970</v>
      </c>
      <c r="H443">
        <v>1964</v>
      </c>
      <c r="I443">
        <v>3</v>
      </c>
      <c r="J443">
        <v>2</v>
      </c>
      <c r="K443">
        <v>2</v>
      </c>
      <c r="L443">
        <v>0</v>
      </c>
      <c r="M443" s="5">
        <v>44679</v>
      </c>
      <c r="N443" s="1">
        <v>44764</v>
      </c>
      <c r="O443" s="1"/>
      <c r="P443" s="3">
        <f t="shared" si="76"/>
        <v>85</v>
      </c>
      <c r="Q443" s="3">
        <v>301</v>
      </c>
      <c r="R443">
        <v>205</v>
      </c>
      <c r="S443" s="8">
        <v>285600</v>
      </c>
      <c r="T443" s="4">
        <f t="shared" si="77"/>
        <v>14280</v>
      </c>
      <c r="U443" s="7">
        <v>317000</v>
      </c>
      <c r="V443" s="7">
        <v>290000</v>
      </c>
      <c r="W443" s="7"/>
      <c r="AA443" s="7">
        <f t="shared" si="81"/>
        <v>4400</v>
      </c>
      <c r="AB443" s="7">
        <v>0</v>
      </c>
      <c r="AG443" s="9">
        <v>1090.82</v>
      </c>
      <c r="AH443" s="9">
        <f t="shared" si="78"/>
        <v>2.9885479452054793</v>
      </c>
      <c r="AI443" s="9">
        <v>899.5529315068493</v>
      </c>
      <c r="AJ443" s="6"/>
      <c r="AK443" s="9"/>
      <c r="AL443" s="9">
        <f t="shared" si="79"/>
        <v>664.18916753</v>
      </c>
      <c r="AN443" s="2">
        <v>0.025</v>
      </c>
      <c r="AO443" s="4">
        <f t="shared" si="80"/>
        <v>0</v>
      </c>
      <c r="AP443" s="4"/>
      <c r="AQ443" s="4"/>
      <c r="AR443" t="s">
        <v>581</v>
      </c>
    </row>
    <row r="444" spans="1:44" ht="15">
      <c r="A444">
        <v>1197219</v>
      </c>
      <c r="B444" t="s">
        <v>21</v>
      </c>
      <c r="C444" t="s">
        <v>957</v>
      </c>
      <c r="D444" t="s">
        <v>24</v>
      </c>
      <c r="E444" t="s">
        <v>659</v>
      </c>
      <c r="F444" t="s">
        <v>22</v>
      </c>
      <c r="G444">
        <v>1251</v>
      </c>
      <c r="H444">
        <v>1996</v>
      </c>
      <c r="I444">
        <v>3</v>
      </c>
      <c r="J444">
        <v>2</v>
      </c>
      <c r="K444">
        <v>2</v>
      </c>
      <c r="L444">
        <v>0</v>
      </c>
      <c r="M444" s="5">
        <v>44848</v>
      </c>
      <c r="N444" s="1">
        <v>44855</v>
      </c>
      <c r="O444" s="1"/>
      <c r="P444" s="3">
        <f t="shared" si="76"/>
        <v>7</v>
      </c>
      <c r="Q444" s="3">
        <v>132</v>
      </c>
      <c r="R444">
        <v>120</v>
      </c>
      <c r="S444" s="8">
        <v>275000</v>
      </c>
      <c r="T444" s="4">
        <f t="shared" si="77"/>
        <v>13750</v>
      </c>
      <c r="U444" s="7">
        <v>300000</v>
      </c>
      <c r="V444" s="7">
        <v>279000</v>
      </c>
      <c r="W444" s="7"/>
      <c r="AA444" s="7">
        <f t="shared" si="81"/>
        <v>4000</v>
      </c>
      <c r="AB444" s="7">
        <v>0</v>
      </c>
      <c r="AG444" s="9">
        <v>2790.81</v>
      </c>
      <c r="AH444" s="9">
        <f t="shared" si="78"/>
        <v>7.6460547945205475</v>
      </c>
      <c r="AI444" s="9">
        <v>1009.2792328767123</v>
      </c>
      <c r="AJ444" s="6"/>
      <c r="AK444" s="9"/>
      <c r="AL444" s="9">
        <f t="shared" si="79"/>
        <v>291.27232596</v>
      </c>
      <c r="AN444" s="2">
        <v>0.025</v>
      </c>
      <c r="AO444" s="4">
        <f t="shared" si="80"/>
        <v>0</v>
      </c>
      <c r="AP444" s="4"/>
      <c r="AQ444" s="4"/>
      <c r="AR444" t="s">
        <v>660</v>
      </c>
    </row>
    <row r="445" spans="1:44" ht="15">
      <c r="A445">
        <v>1170817</v>
      </c>
      <c r="B445" t="s">
        <v>21</v>
      </c>
      <c r="C445" t="s">
        <v>1339</v>
      </c>
      <c r="D445" t="s">
        <v>27</v>
      </c>
      <c r="E445" t="s">
        <v>110</v>
      </c>
      <c r="F445" t="s">
        <v>22</v>
      </c>
      <c r="G445">
        <v>1396</v>
      </c>
      <c r="H445">
        <v>1954</v>
      </c>
      <c r="I445">
        <v>3</v>
      </c>
      <c r="J445">
        <v>2</v>
      </c>
      <c r="K445">
        <v>2</v>
      </c>
      <c r="L445">
        <v>0</v>
      </c>
      <c r="M445" s="5">
        <v>44683</v>
      </c>
      <c r="N445" s="1">
        <v>44704</v>
      </c>
      <c r="O445" s="1"/>
      <c r="P445" s="3">
        <f t="shared" si="76"/>
        <v>21</v>
      </c>
      <c r="Q445" s="3">
        <v>297</v>
      </c>
      <c r="R445">
        <v>251</v>
      </c>
      <c r="S445" s="7">
        <v>210000</v>
      </c>
      <c r="T445" s="4">
        <f t="shared" si="77"/>
        <v>10500</v>
      </c>
      <c r="U445" s="7">
        <v>266000</v>
      </c>
      <c r="V445" s="7">
        <v>214000</v>
      </c>
      <c r="W445" s="7"/>
      <c r="AA445" s="7">
        <f t="shared" si="81"/>
        <v>4000</v>
      </c>
      <c r="AB445" s="7">
        <v>0</v>
      </c>
      <c r="AG445" s="9">
        <v>1756.65</v>
      </c>
      <c r="AH445" s="9">
        <f t="shared" si="78"/>
        <v>4.812739726027398</v>
      </c>
      <c r="AI445" s="9">
        <v>1429.3836986301371</v>
      </c>
      <c r="AJ445" s="6"/>
      <c r="AK445" s="9"/>
      <c r="AL445" s="9">
        <f t="shared" si="79"/>
        <v>655.36273341</v>
      </c>
      <c r="AN445" s="2">
        <v>0.025</v>
      </c>
      <c r="AO445" s="4">
        <f t="shared" si="80"/>
        <v>0</v>
      </c>
      <c r="AP445" s="4"/>
      <c r="AQ445" s="4"/>
      <c r="AR445" t="s">
        <v>425</v>
      </c>
    </row>
    <row r="446" spans="1:44" ht="15">
      <c r="A446">
        <v>1166883</v>
      </c>
      <c r="B446" t="s">
        <v>21</v>
      </c>
      <c r="C446" t="s">
        <v>921</v>
      </c>
      <c r="D446" t="s">
        <v>24</v>
      </c>
      <c r="E446" t="s">
        <v>87</v>
      </c>
      <c r="F446" t="s">
        <v>22</v>
      </c>
      <c r="G446">
        <v>1351</v>
      </c>
      <c r="H446">
        <v>1980</v>
      </c>
      <c r="I446">
        <v>3</v>
      </c>
      <c r="J446">
        <v>2</v>
      </c>
      <c r="K446">
        <v>2</v>
      </c>
      <c r="L446">
        <v>0</v>
      </c>
      <c r="M446" s="5">
        <v>44645</v>
      </c>
      <c r="N446" s="1">
        <v>44684</v>
      </c>
      <c r="O446" s="1"/>
      <c r="P446" s="3">
        <f t="shared" si="76"/>
        <v>39</v>
      </c>
      <c r="Q446" s="3">
        <v>335</v>
      </c>
      <c r="R446">
        <v>249</v>
      </c>
      <c r="S446" s="7">
        <v>243200</v>
      </c>
      <c r="T446" s="4">
        <f t="shared" si="77"/>
        <v>12160</v>
      </c>
      <c r="U446" s="7">
        <v>282000</v>
      </c>
      <c r="V446" s="7">
        <v>247000</v>
      </c>
      <c r="W446" s="7"/>
      <c r="AA446" s="7">
        <f t="shared" si="81"/>
        <v>3800</v>
      </c>
      <c r="AB446" s="7">
        <v>0</v>
      </c>
      <c r="AG446" s="9">
        <v>775.23</v>
      </c>
      <c r="AH446" s="9">
        <f t="shared" si="78"/>
        <v>2.1239178082191783</v>
      </c>
      <c r="AI446" s="9">
        <v>711.5124657534247</v>
      </c>
      <c r="AJ446" s="6"/>
      <c r="AK446" s="9"/>
      <c r="AL446" s="9">
        <f t="shared" si="79"/>
        <v>739.2138575500001</v>
      </c>
      <c r="AN446" s="2">
        <v>0.0325</v>
      </c>
      <c r="AO446" s="4">
        <f t="shared" si="80"/>
        <v>0</v>
      </c>
      <c r="AP446" s="4"/>
      <c r="AQ446" s="4"/>
      <c r="AR446" t="s">
        <v>399</v>
      </c>
    </row>
    <row r="447" spans="1:44" ht="15">
      <c r="A447">
        <v>1200248</v>
      </c>
      <c r="B447" t="s">
        <v>21</v>
      </c>
      <c r="C447" t="s">
        <v>912</v>
      </c>
      <c r="D447" t="s">
        <v>27</v>
      </c>
      <c r="E447" t="s">
        <v>43</v>
      </c>
      <c r="F447" t="s">
        <v>22</v>
      </c>
      <c r="G447">
        <v>1153</v>
      </c>
      <c r="H447">
        <v>2006</v>
      </c>
      <c r="I447">
        <v>3</v>
      </c>
      <c r="J447">
        <v>2</v>
      </c>
      <c r="K447">
        <v>2</v>
      </c>
      <c r="L447">
        <v>0</v>
      </c>
      <c r="M447" s="5">
        <v>44742</v>
      </c>
      <c r="N447" s="1">
        <v>44875</v>
      </c>
      <c r="O447" s="1"/>
      <c r="P447" s="3">
        <f t="shared" si="76"/>
        <v>133</v>
      </c>
      <c r="Q447" s="3">
        <v>238</v>
      </c>
      <c r="R447">
        <v>103</v>
      </c>
      <c r="S447" s="8">
        <v>214500</v>
      </c>
      <c r="T447" s="4">
        <f t="shared" si="77"/>
        <v>10725</v>
      </c>
      <c r="U447" s="7">
        <v>231000</v>
      </c>
      <c r="V447" s="7">
        <v>218000</v>
      </c>
      <c r="W447" s="7"/>
      <c r="AA447" s="7">
        <f t="shared" si="81"/>
        <v>3500</v>
      </c>
      <c r="AB447" s="7">
        <v>0</v>
      </c>
      <c r="AG447" s="9">
        <v>776.29</v>
      </c>
      <c r="AH447" s="9">
        <f t="shared" si="78"/>
        <v>2.1268219178082193</v>
      </c>
      <c r="AI447" s="9">
        <v>506.1836164383562</v>
      </c>
      <c r="AJ447" s="6"/>
      <c r="AK447" s="9"/>
      <c r="AL447" s="9">
        <f t="shared" si="79"/>
        <v>525.17283014</v>
      </c>
      <c r="AN447" s="2">
        <v>0.03</v>
      </c>
      <c r="AO447" s="4">
        <f t="shared" si="80"/>
        <v>0</v>
      </c>
      <c r="AP447" s="4"/>
      <c r="AQ447" s="4"/>
      <c r="AR447" t="s">
        <v>44</v>
      </c>
    </row>
    <row r="448" spans="1:44" ht="15">
      <c r="A448">
        <v>1169296</v>
      </c>
      <c r="B448" t="s">
        <v>21</v>
      </c>
      <c r="C448" t="s">
        <v>1334</v>
      </c>
      <c r="D448" t="s">
        <v>129</v>
      </c>
      <c r="E448" t="s">
        <v>296</v>
      </c>
      <c r="F448" t="s">
        <v>22</v>
      </c>
      <c r="G448">
        <v>1221</v>
      </c>
      <c r="H448">
        <v>2005</v>
      </c>
      <c r="I448">
        <v>3</v>
      </c>
      <c r="J448">
        <v>2</v>
      </c>
      <c r="K448">
        <v>2</v>
      </c>
      <c r="L448">
        <v>0</v>
      </c>
      <c r="M448" s="5">
        <v>44680</v>
      </c>
      <c r="N448" s="1">
        <v>44696</v>
      </c>
      <c r="O448" s="1"/>
      <c r="P448" s="3">
        <f t="shared" si="76"/>
        <v>16</v>
      </c>
      <c r="Q448" s="3">
        <v>300</v>
      </c>
      <c r="R448">
        <v>166</v>
      </c>
      <c r="S448" s="7">
        <v>293100</v>
      </c>
      <c r="T448" s="4">
        <f t="shared" si="77"/>
        <v>14655</v>
      </c>
      <c r="U448" s="7">
        <v>325000</v>
      </c>
      <c r="V448" s="7">
        <v>295000</v>
      </c>
      <c r="W448" s="7"/>
      <c r="AA448" s="7">
        <f t="shared" si="81"/>
        <v>1900</v>
      </c>
      <c r="AB448" s="7">
        <v>0</v>
      </c>
      <c r="AG448" s="9">
        <v>236</v>
      </c>
      <c r="AH448" s="9">
        <f t="shared" si="78"/>
        <v>0.6465753424657534</v>
      </c>
      <c r="AI448" s="9">
        <v>193.97260273972603</v>
      </c>
      <c r="AJ448" s="6"/>
      <c r="AK448" s="9"/>
      <c r="AL448" s="9">
        <f t="shared" si="79"/>
        <v>661.982559</v>
      </c>
      <c r="AN448" s="2">
        <v>0.025</v>
      </c>
      <c r="AO448" s="4">
        <f t="shared" si="80"/>
        <v>0</v>
      </c>
      <c r="AP448" s="4"/>
      <c r="AQ448" s="4"/>
      <c r="AR448" t="s">
        <v>297</v>
      </c>
    </row>
    <row r="449" spans="1:44" ht="15">
      <c r="A449">
        <v>1184776</v>
      </c>
      <c r="B449" t="s">
        <v>21</v>
      </c>
      <c r="C449" t="s">
        <v>1059</v>
      </c>
      <c r="D449" t="s">
        <v>27</v>
      </c>
      <c r="E449" t="s">
        <v>99</v>
      </c>
      <c r="F449" t="s">
        <v>22</v>
      </c>
      <c r="G449">
        <v>1554</v>
      </c>
      <c r="H449">
        <v>1990</v>
      </c>
      <c r="I449">
        <v>3</v>
      </c>
      <c r="J449">
        <v>2</v>
      </c>
      <c r="K449">
        <v>2</v>
      </c>
      <c r="L449">
        <v>0</v>
      </c>
      <c r="M449" s="5">
        <v>44742</v>
      </c>
      <c r="N449" s="1">
        <v>44777</v>
      </c>
      <c r="O449" s="1"/>
      <c r="P449" s="3">
        <f t="shared" si="76"/>
        <v>35</v>
      </c>
      <c r="Q449" s="3">
        <v>238</v>
      </c>
      <c r="R449">
        <v>171</v>
      </c>
      <c r="S449" s="8">
        <v>318100</v>
      </c>
      <c r="T449" s="4">
        <f t="shared" si="77"/>
        <v>15905</v>
      </c>
      <c r="U449" s="7">
        <v>376000</v>
      </c>
      <c r="V449" s="7">
        <v>319000</v>
      </c>
      <c r="W449" s="7"/>
      <c r="AA449" s="7">
        <f t="shared" si="81"/>
        <v>900</v>
      </c>
      <c r="AB449" s="7">
        <v>0</v>
      </c>
      <c r="AG449" s="9">
        <v>2123.34</v>
      </c>
      <c r="AH449" s="9">
        <f t="shared" si="78"/>
        <v>5.817369863013699</v>
      </c>
      <c r="AI449" s="9">
        <v>1384.5340273972604</v>
      </c>
      <c r="AJ449" s="6"/>
      <c r="AK449" s="9"/>
      <c r="AL449" s="9">
        <f t="shared" si="79"/>
        <v>525.17283014</v>
      </c>
      <c r="AN449" s="2">
        <v>0.025</v>
      </c>
      <c r="AO449" s="4">
        <f t="shared" si="80"/>
        <v>0</v>
      </c>
      <c r="AP449" s="4"/>
      <c r="AQ449" s="4"/>
      <c r="AR449" t="s">
        <v>100</v>
      </c>
    </row>
    <row r="450" spans="1:44" ht="15">
      <c r="A450">
        <v>1184955</v>
      </c>
      <c r="B450" t="s">
        <v>21</v>
      </c>
      <c r="C450" t="s">
        <v>940</v>
      </c>
      <c r="D450" t="s">
        <v>24</v>
      </c>
      <c r="E450" t="s">
        <v>599</v>
      </c>
      <c r="F450" t="s">
        <v>22</v>
      </c>
      <c r="G450">
        <v>1776</v>
      </c>
      <c r="H450">
        <v>1957</v>
      </c>
      <c r="I450">
        <v>3</v>
      </c>
      <c r="J450">
        <v>3</v>
      </c>
      <c r="K450">
        <v>3</v>
      </c>
      <c r="L450">
        <v>0</v>
      </c>
      <c r="M450" s="5">
        <v>44708</v>
      </c>
      <c r="N450" s="1">
        <v>44777</v>
      </c>
      <c r="O450" s="1"/>
      <c r="P450" s="3">
        <f aca="true" t="shared" si="82" ref="P450:P508">N450-M450</f>
        <v>69</v>
      </c>
      <c r="Q450" s="3">
        <v>272</v>
      </c>
      <c r="R450">
        <v>192</v>
      </c>
      <c r="S450" s="8">
        <v>224400</v>
      </c>
      <c r="T450" s="4">
        <f aca="true" t="shared" si="83" ref="T450:T508">S450*5%</f>
        <v>11220</v>
      </c>
      <c r="U450" s="7">
        <v>280000</v>
      </c>
      <c r="V450" s="7">
        <v>225000</v>
      </c>
      <c r="W450" s="7"/>
      <c r="AA450" s="7">
        <f t="shared" si="81"/>
        <v>600</v>
      </c>
      <c r="AB450" s="7">
        <v>0</v>
      </c>
      <c r="AG450" s="9">
        <v>2276.54</v>
      </c>
      <c r="AH450" s="9">
        <f aca="true" t="shared" si="84" ref="AH450:AH508">AG450/365</f>
        <v>6.237095890410959</v>
      </c>
      <c r="AI450" s="9">
        <v>1696.4900821917809</v>
      </c>
      <c r="AJ450" s="6"/>
      <c r="AK450" s="9"/>
      <c r="AL450" s="9">
        <f aca="true" t="shared" si="85" ref="AL450:AL508">((5.5+(100*0.07171)+((100*71.68)/1000)+(100*0.00062)+(19.9*0.03)+(19.9*0.025641)+(19.9*0.1)+43.2)/30)*Q450</f>
        <v>600.19752016</v>
      </c>
      <c r="AN450" s="2">
        <v>0.025</v>
      </c>
      <c r="AO450" s="4">
        <f aca="true" t="shared" si="86" ref="AO450:AO508">AN450*W450</f>
        <v>0</v>
      </c>
      <c r="AP450" s="4"/>
      <c r="AQ450" s="4"/>
      <c r="AR450" t="s">
        <v>600</v>
      </c>
    </row>
    <row r="451" spans="1:44" ht="15">
      <c r="A451">
        <v>1182484</v>
      </c>
      <c r="B451" t="s">
        <v>21</v>
      </c>
      <c r="C451" t="s">
        <v>1087</v>
      </c>
      <c r="D451" t="s">
        <v>27</v>
      </c>
      <c r="E451" t="s">
        <v>441</v>
      </c>
      <c r="F451" t="s">
        <v>22</v>
      </c>
      <c r="G451">
        <v>1104</v>
      </c>
      <c r="H451">
        <v>1976</v>
      </c>
      <c r="I451">
        <v>3</v>
      </c>
      <c r="J451">
        <v>2</v>
      </c>
      <c r="K451">
        <v>2</v>
      </c>
      <c r="L451">
        <v>0</v>
      </c>
      <c r="M451" s="5">
        <v>44735</v>
      </c>
      <c r="N451" s="1">
        <v>44764</v>
      </c>
      <c r="O451" s="1"/>
      <c r="P451" s="3">
        <f t="shared" si="82"/>
        <v>29</v>
      </c>
      <c r="Q451" s="3">
        <v>245</v>
      </c>
      <c r="R451">
        <v>205</v>
      </c>
      <c r="S451" s="8">
        <v>199100</v>
      </c>
      <c r="T451" s="4">
        <f t="shared" si="83"/>
        <v>9955</v>
      </c>
      <c r="U451" s="7">
        <v>226000</v>
      </c>
      <c r="V451" s="7">
        <v>198000</v>
      </c>
      <c r="W451" s="7"/>
      <c r="AA451" s="7">
        <f t="shared" si="81"/>
        <v>-1100</v>
      </c>
      <c r="AB451" s="7">
        <v>0</v>
      </c>
      <c r="AG451" s="9">
        <v>1700.35</v>
      </c>
      <c r="AH451" s="9">
        <f t="shared" si="84"/>
        <v>4.658493150684931</v>
      </c>
      <c r="AI451" s="9">
        <v>1141.3308219178082</v>
      </c>
      <c r="AJ451" s="6"/>
      <c r="AK451" s="9"/>
      <c r="AL451" s="9">
        <f t="shared" si="85"/>
        <v>540.61908985</v>
      </c>
      <c r="AN451" s="2">
        <v>0.025</v>
      </c>
      <c r="AO451" s="4">
        <f t="shared" si="86"/>
        <v>0</v>
      </c>
      <c r="AP451" s="4"/>
      <c r="AQ451" s="4"/>
      <c r="AR451" t="s">
        <v>582</v>
      </c>
    </row>
    <row r="452" spans="1:44" ht="15">
      <c r="A452">
        <v>1170639</v>
      </c>
      <c r="B452" t="s">
        <v>21</v>
      </c>
      <c r="C452" t="s">
        <v>1268</v>
      </c>
      <c r="D452" t="s">
        <v>27</v>
      </c>
      <c r="E452" t="s">
        <v>110</v>
      </c>
      <c r="F452" t="s">
        <v>22</v>
      </c>
      <c r="G452">
        <v>1620</v>
      </c>
      <c r="H452">
        <v>1955</v>
      </c>
      <c r="I452">
        <v>4</v>
      </c>
      <c r="J452">
        <v>2</v>
      </c>
      <c r="K452">
        <v>2</v>
      </c>
      <c r="L452">
        <v>0</v>
      </c>
      <c r="M452" s="5">
        <v>44684</v>
      </c>
      <c r="N452" s="1">
        <v>44703</v>
      </c>
      <c r="O452" s="1"/>
      <c r="P452" s="3">
        <f t="shared" si="82"/>
        <v>19</v>
      </c>
      <c r="Q452" s="3">
        <v>296</v>
      </c>
      <c r="R452">
        <v>266</v>
      </c>
      <c r="S452" s="7">
        <v>283200</v>
      </c>
      <c r="T452" s="4">
        <f t="shared" si="83"/>
        <v>14160</v>
      </c>
      <c r="U452" s="7">
        <v>350000</v>
      </c>
      <c r="V452" s="7">
        <v>282000</v>
      </c>
      <c r="W452" s="7"/>
      <c r="AA452" s="7">
        <f t="shared" si="81"/>
        <v>-1200</v>
      </c>
      <c r="AB452" s="7">
        <v>0</v>
      </c>
      <c r="AG452" s="9">
        <v>1184.22</v>
      </c>
      <c r="AH452" s="9">
        <f t="shared" si="84"/>
        <v>3.2444383561643835</v>
      </c>
      <c r="AI452" s="9">
        <v>960.3537534246575</v>
      </c>
      <c r="AJ452" s="6"/>
      <c r="AK452" s="9"/>
      <c r="AL452" s="9">
        <f t="shared" si="85"/>
        <v>653.15612488</v>
      </c>
      <c r="AN452" s="2">
        <v>0.025</v>
      </c>
      <c r="AO452" s="4">
        <f t="shared" si="86"/>
        <v>0</v>
      </c>
      <c r="AP452" s="4"/>
      <c r="AQ452" s="4"/>
      <c r="AR452" t="s">
        <v>111</v>
      </c>
    </row>
    <row r="453" spans="1:44" ht="15">
      <c r="A453">
        <v>1202176</v>
      </c>
      <c r="B453" t="s">
        <v>21</v>
      </c>
      <c r="C453" t="s">
        <v>1341</v>
      </c>
      <c r="D453" t="s">
        <v>27</v>
      </c>
      <c r="E453" t="s">
        <v>443</v>
      </c>
      <c r="F453" t="s">
        <v>22</v>
      </c>
      <c r="G453">
        <v>2055</v>
      </c>
      <c r="H453">
        <v>1949</v>
      </c>
      <c r="I453">
        <v>3</v>
      </c>
      <c r="J453">
        <v>2</v>
      </c>
      <c r="K453">
        <v>2</v>
      </c>
      <c r="L453">
        <v>0</v>
      </c>
      <c r="M453" s="5">
        <v>44860</v>
      </c>
      <c r="N453" s="1">
        <v>44893</v>
      </c>
      <c r="O453" s="1"/>
      <c r="P453" s="3">
        <f t="shared" si="82"/>
        <v>33</v>
      </c>
      <c r="Q453" s="3">
        <v>120</v>
      </c>
      <c r="R453">
        <v>63</v>
      </c>
      <c r="S453" s="8">
        <v>317200</v>
      </c>
      <c r="T453" s="4">
        <f t="shared" si="83"/>
        <v>15860</v>
      </c>
      <c r="U453" s="7">
        <v>330000</v>
      </c>
      <c r="V453" s="7">
        <v>316000</v>
      </c>
      <c r="W453" s="7"/>
      <c r="AA453" s="7">
        <f t="shared" si="81"/>
        <v>-1200</v>
      </c>
      <c r="AB453" s="7">
        <v>0</v>
      </c>
      <c r="AG453" s="9">
        <v>2173.43</v>
      </c>
      <c r="AH453" s="9">
        <f t="shared" si="84"/>
        <v>5.954602739726027</v>
      </c>
      <c r="AI453" s="9">
        <v>714.5523287671232</v>
      </c>
      <c r="AJ453" s="6"/>
      <c r="AK453" s="9"/>
      <c r="AL453" s="9">
        <f t="shared" si="85"/>
        <v>264.7930236</v>
      </c>
      <c r="AN453" s="2">
        <v>0.03</v>
      </c>
      <c r="AO453" s="4">
        <f t="shared" si="86"/>
        <v>0</v>
      </c>
      <c r="AP453" s="4"/>
      <c r="AQ453" s="4"/>
      <c r="AR453" t="s">
        <v>444</v>
      </c>
    </row>
    <row r="454" spans="1:44" ht="15">
      <c r="A454">
        <v>1193495</v>
      </c>
      <c r="B454" t="s">
        <v>21</v>
      </c>
      <c r="C454" t="s">
        <v>1213</v>
      </c>
      <c r="D454" t="s">
        <v>27</v>
      </c>
      <c r="E454" t="s">
        <v>283</v>
      </c>
      <c r="F454" t="s">
        <v>22</v>
      </c>
      <c r="G454">
        <v>1286</v>
      </c>
      <c r="H454">
        <v>1954</v>
      </c>
      <c r="I454">
        <v>3</v>
      </c>
      <c r="J454">
        <v>1</v>
      </c>
      <c r="K454">
        <v>1</v>
      </c>
      <c r="L454">
        <v>0</v>
      </c>
      <c r="M454" s="5">
        <v>44707</v>
      </c>
      <c r="N454" s="1">
        <v>44830</v>
      </c>
      <c r="O454" s="1"/>
      <c r="P454" s="3">
        <f t="shared" si="82"/>
        <v>123</v>
      </c>
      <c r="Q454" s="3">
        <v>273</v>
      </c>
      <c r="R454">
        <v>127</v>
      </c>
      <c r="S454" s="8">
        <v>209500</v>
      </c>
      <c r="T454" s="4">
        <f t="shared" si="83"/>
        <v>10475</v>
      </c>
      <c r="U454" s="7">
        <v>230000</v>
      </c>
      <c r="V454" s="7">
        <v>208000</v>
      </c>
      <c r="W454" s="7"/>
      <c r="AA454" s="7">
        <f t="shared" si="81"/>
        <v>-1500</v>
      </c>
      <c r="AB454" s="7">
        <v>0</v>
      </c>
      <c r="AG454" s="9">
        <v>2276.49</v>
      </c>
      <c r="AH454" s="9">
        <f t="shared" si="84"/>
        <v>6.2369589041095885</v>
      </c>
      <c r="AI454" s="9">
        <v>1702.6897808219176</v>
      </c>
      <c r="AJ454" s="6"/>
      <c r="AK454" s="9"/>
      <c r="AL454" s="9">
        <f t="shared" si="85"/>
        <v>602.40412869</v>
      </c>
      <c r="AN454" s="2">
        <v>0.025</v>
      </c>
      <c r="AO454" s="4">
        <f t="shared" si="86"/>
        <v>0</v>
      </c>
      <c r="AP454" s="4"/>
      <c r="AQ454" s="4"/>
      <c r="AR454" t="s">
        <v>284</v>
      </c>
    </row>
    <row r="455" spans="1:44" ht="15">
      <c r="A455">
        <v>1195683</v>
      </c>
      <c r="B455" t="s">
        <v>21</v>
      </c>
      <c r="C455" t="s">
        <v>1293</v>
      </c>
      <c r="D455" t="s">
        <v>27</v>
      </c>
      <c r="E455" t="s">
        <v>134</v>
      </c>
      <c r="F455" t="s">
        <v>22</v>
      </c>
      <c r="G455">
        <v>1568</v>
      </c>
      <c r="H455">
        <v>1959</v>
      </c>
      <c r="I455">
        <v>4</v>
      </c>
      <c r="J455">
        <v>3</v>
      </c>
      <c r="K455">
        <v>3</v>
      </c>
      <c r="L455">
        <v>0</v>
      </c>
      <c r="M455" s="5">
        <v>44820</v>
      </c>
      <c r="N455" s="1">
        <v>44846</v>
      </c>
      <c r="O455" s="1"/>
      <c r="P455" s="3">
        <f t="shared" si="82"/>
        <v>26</v>
      </c>
      <c r="Q455" s="3">
        <v>160</v>
      </c>
      <c r="R455">
        <v>93</v>
      </c>
      <c r="S455" s="8">
        <v>265900</v>
      </c>
      <c r="T455" s="4">
        <f t="shared" si="83"/>
        <v>13295</v>
      </c>
      <c r="U455" s="7">
        <v>295000</v>
      </c>
      <c r="V455" s="7">
        <v>264000</v>
      </c>
      <c r="W455" s="7"/>
      <c r="AA455" s="7">
        <f t="shared" si="81"/>
        <v>-1900</v>
      </c>
      <c r="AB455" s="7">
        <v>0</v>
      </c>
      <c r="AG455" s="9">
        <v>762.68</v>
      </c>
      <c r="AH455" s="9">
        <f t="shared" si="84"/>
        <v>2.0895342465753424</v>
      </c>
      <c r="AI455" s="9">
        <v>334.32547945205476</v>
      </c>
      <c r="AJ455" s="6"/>
      <c r="AK455" s="9"/>
      <c r="AL455" s="9">
        <f t="shared" si="85"/>
        <v>353.0573648</v>
      </c>
      <c r="AN455" s="2">
        <v>0.025</v>
      </c>
      <c r="AO455" s="4">
        <f t="shared" si="86"/>
        <v>0</v>
      </c>
      <c r="AP455" s="4"/>
      <c r="AQ455" s="4"/>
      <c r="AR455" t="s">
        <v>501</v>
      </c>
    </row>
    <row r="456" spans="1:44" ht="15">
      <c r="A456">
        <v>1179740</v>
      </c>
      <c r="B456" t="s">
        <v>21</v>
      </c>
      <c r="C456" t="s">
        <v>983</v>
      </c>
      <c r="D456" t="s">
        <v>24</v>
      </c>
      <c r="E456" t="s">
        <v>87</v>
      </c>
      <c r="F456" t="s">
        <v>22</v>
      </c>
      <c r="G456">
        <v>1338</v>
      </c>
      <c r="H456">
        <v>1983</v>
      </c>
      <c r="I456">
        <v>3</v>
      </c>
      <c r="J456">
        <v>2</v>
      </c>
      <c r="K456">
        <v>2</v>
      </c>
      <c r="L456">
        <v>0</v>
      </c>
      <c r="M456" s="5">
        <v>44697</v>
      </c>
      <c r="N456" s="1">
        <v>44749</v>
      </c>
      <c r="O456" s="1"/>
      <c r="P456" s="3">
        <f t="shared" si="82"/>
        <v>52</v>
      </c>
      <c r="Q456" s="3">
        <v>283</v>
      </c>
      <c r="R456">
        <v>181</v>
      </c>
      <c r="S456" s="8">
        <v>267100</v>
      </c>
      <c r="T456" s="4">
        <f t="shared" si="83"/>
        <v>13355</v>
      </c>
      <c r="U456" s="7">
        <v>292000</v>
      </c>
      <c r="V456" s="7">
        <v>265000</v>
      </c>
      <c r="W456" s="7"/>
      <c r="AA456" s="7">
        <f t="shared" si="81"/>
        <v>-2100</v>
      </c>
      <c r="AB456" s="7">
        <v>0</v>
      </c>
      <c r="AG456" s="9">
        <v>1499.4</v>
      </c>
      <c r="AH456" s="9">
        <f t="shared" si="84"/>
        <v>4.107945205479452</v>
      </c>
      <c r="AI456" s="9">
        <v>1162.5484931506849</v>
      </c>
      <c r="AJ456" s="6"/>
      <c r="AK456" s="9"/>
      <c r="AL456" s="9">
        <f t="shared" si="85"/>
        <v>624.47021399</v>
      </c>
      <c r="AN456" s="2">
        <v>0.025</v>
      </c>
      <c r="AO456" s="4">
        <f t="shared" si="86"/>
        <v>0</v>
      </c>
      <c r="AP456" s="4"/>
      <c r="AQ456" s="4"/>
      <c r="AR456" t="s">
        <v>330</v>
      </c>
    </row>
    <row r="457" spans="1:44" ht="15">
      <c r="A457">
        <v>1181547</v>
      </c>
      <c r="B457" t="s">
        <v>21</v>
      </c>
      <c r="C457" t="s">
        <v>1064</v>
      </c>
      <c r="D457" t="s">
        <v>27</v>
      </c>
      <c r="E457" t="s">
        <v>150</v>
      </c>
      <c r="F457" t="s">
        <v>22</v>
      </c>
      <c r="G457">
        <v>1755</v>
      </c>
      <c r="H457">
        <v>1962</v>
      </c>
      <c r="I457">
        <v>4</v>
      </c>
      <c r="J457">
        <v>2</v>
      </c>
      <c r="K457">
        <v>2</v>
      </c>
      <c r="L457">
        <v>0</v>
      </c>
      <c r="M457" s="5">
        <v>44741</v>
      </c>
      <c r="N457" s="1">
        <v>44760</v>
      </c>
      <c r="O457" s="1"/>
      <c r="P457" s="3">
        <f t="shared" si="82"/>
        <v>19</v>
      </c>
      <c r="Q457" s="3">
        <v>239</v>
      </c>
      <c r="R457">
        <v>133</v>
      </c>
      <c r="S457" s="8">
        <v>300100</v>
      </c>
      <c r="T457" s="4">
        <f t="shared" si="83"/>
        <v>15005</v>
      </c>
      <c r="U457" s="7">
        <v>326000</v>
      </c>
      <c r="V457" s="7">
        <v>297000</v>
      </c>
      <c r="W457" s="7"/>
      <c r="AA457" s="7">
        <f t="shared" si="81"/>
        <v>-3100</v>
      </c>
      <c r="AB457" s="7">
        <v>0</v>
      </c>
      <c r="AG457" s="9">
        <v>2436.91</v>
      </c>
      <c r="AH457" s="9">
        <f t="shared" si="84"/>
        <v>6.676465753424657</v>
      </c>
      <c r="AI457" s="9">
        <v>1595.675315068493</v>
      </c>
      <c r="AJ457" s="6"/>
      <c r="AK457" s="9"/>
      <c r="AL457" s="9">
        <f t="shared" si="85"/>
        <v>527.37943867</v>
      </c>
      <c r="AN457" s="2">
        <v>0.025</v>
      </c>
      <c r="AO457" s="4">
        <f t="shared" si="86"/>
        <v>0</v>
      </c>
      <c r="AP457" s="4"/>
      <c r="AQ457" s="4"/>
      <c r="AR457" t="s">
        <v>151</v>
      </c>
    </row>
    <row r="458" spans="1:44" ht="15">
      <c r="A458">
        <v>1196218</v>
      </c>
      <c r="B458" t="s">
        <v>21</v>
      </c>
      <c r="C458" t="s">
        <v>1053</v>
      </c>
      <c r="D458" t="s">
        <v>27</v>
      </c>
      <c r="E458" t="s">
        <v>303</v>
      </c>
      <c r="F458" t="s">
        <v>22</v>
      </c>
      <c r="G458">
        <v>1498</v>
      </c>
      <c r="H458">
        <v>1960</v>
      </c>
      <c r="I458">
        <v>4</v>
      </c>
      <c r="J458">
        <v>2</v>
      </c>
      <c r="K458">
        <v>2</v>
      </c>
      <c r="L458">
        <v>0</v>
      </c>
      <c r="M458" s="5">
        <v>44825</v>
      </c>
      <c r="N458" s="1">
        <v>44848</v>
      </c>
      <c r="O458" s="1"/>
      <c r="P458" s="3">
        <f t="shared" si="82"/>
        <v>23</v>
      </c>
      <c r="Q458" s="3">
        <v>155</v>
      </c>
      <c r="R458">
        <v>97</v>
      </c>
      <c r="S458" s="8">
        <v>286100</v>
      </c>
      <c r="T458" s="4">
        <f t="shared" si="83"/>
        <v>14305</v>
      </c>
      <c r="U458" s="7">
        <v>300000</v>
      </c>
      <c r="V458" s="7">
        <v>282000</v>
      </c>
      <c r="W458" s="7"/>
      <c r="AA458" s="7">
        <f t="shared" si="81"/>
        <v>-4100</v>
      </c>
      <c r="AB458" s="7">
        <v>0</v>
      </c>
      <c r="AG458" s="9">
        <v>1036.57</v>
      </c>
      <c r="AH458" s="9">
        <f t="shared" si="84"/>
        <v>2.839917808219178</v>
      </c>
      <c r="AI458" s="9">
        <v>440.1872602739726</v>
      </c>
      <c r="AJ458" s="6"/>
      <c r="AK458" s="9"/>
      <c r="AL458" s="9">
        <f t="shared" si="85"/>
        <v>342.02432215</v>
      </c>
      <c r="AN458" s="2">
        <v>0.025</v>
      </c>
      <c r="AO458" s="4">
        <f t="shared" si="86"/>
        <v>0</v>
      </c>
      <c r="AP458" s="4"/>
      <c r="AQ458" s="4"/>
      <c r="AR458" t="s">
        <v>304</v>
      </c>
    </row>
    <row r="459" spans="1:44" ht="15">
      <c r="A459">
        <v>1181675</v>
      </c>
      <c r="B459" t="s">
        <v>21</v>
      </c>
      <c r="C459" t="s">
        <v>1207</v>
      </c>
      <c r="D459" t="s">
        <v>27</v>
      </c>
      <c r="E459" t="s">
        <v>28</v>
      </c>
      <c r="F459" t="s">
        <v>22</v>
      </c>
      <c r="G459">
        <v>920</v>
      </c>
      <c r="H459">
        <v>1971</v>
      </c>
      <c r="I459">
        <v>3</v>
      </c>
      <c r="J459">
        <v>2</v>
      </c>
      <c r="K459">
        <v>1</v>
      </c>
      <c r="L459">
        <v>1</v>
      </c>
      <c r="M459" s="5">
        <v>44726</v>
      </c>
      <c r="N459" s="1">
        <v>44760</v>
      </c>
      <c r="O459" s="1"/>
      <c r="P459" s="3">
        <f t="shared" si="82"/>
        <v>34</v>
      </c>
      <c r="Q459" s="3">
        <v>254</v>
      </c>
      <c r="R459">
        <v>209</v>
      </c>
      <c r="S459" s="8">
        <v>203400</v>
      </c>
      <c r="T459" s="4">
        <f t="shared" si="83"/>
        <v>10170</v>
      </c>
      <c r="U459" s="7">
        <v>215000</v>
      </c>
      <c r="V459" s="7">
        <v>198000</v>
      </c>
      <c r="W459" s="7"/>
      <c r="AA459" s="7">
        <f t="shared" si="81"/>
        <v>-5400</v>
      </c>
      <c r="AB459" s="7">
        <v>0</v>
      </c>
      <c r="AG459" s="9">
        <v>2262.1</v>
      </c>
      <c r="AH459" s="9">
        <f t="shared" si="84"/>
        <v>6.1975342465753425</v>
      </c>
      <c r="AI459" s="9">
        <v>1574.173698630137</v>
      </c>
      <c r="AJ459" s="6"/>
      <c r="AK459" s="9"/>
      <c r="AL459" s="9">
        <f t="shared" si="85"/>
        <v>560.47856662</v>
      </c>
      <c r="AN459" s="2">
        <v>0.025</v>
      </c>
      <c r="AO459" s="4">
        <f t="shared" si="86"/>
        <v>0</v>
      </c>
      <c r="AP459" s="4"/>
      <c r="AQ459" s="4"/>
      <c r="AR459" t="s">
        <v>29</v>
      </c>
    </row>
    <row r="460" spans="1:44" ht="15">
      <c r="A460">
        <v>1171187</v>
      </c>
      <c r="B460" t="s">
        <v>21</v>
      </c>
      <c r="C460" t="s">
        <v>1067</v>
      </c>
      <c r="D460" t="s">
        <v>27</v>
      </c>
      <c r="E460" t="s">
        <v>174</v>
      </c>
      <c r="F460" t="s">
        <v>22</v>
      </c>
      <c r="G460">
        <v>1579</v>
      </c>
      <c r="H460">
        <v>1975</v>
      </c>
      <c r="I460">
        <v>4</v>
      </c>
      <c r="J460">
        <v>2</v>
      </c>
      <c r="K460">
        <v>2</v>
      </c>
      <c r="L460">
        <v>0</v>
      </c>
      <c r="M460" s="5">
        <v>44652</v>
      </c>
      <c r="N460" s="1">
        <v>44706</v>
      </c>
      <c r="O460" s="1"/>
      <c r="P460" s="3">
        <f t="shared" si="82"/>
        <v>54</v>
      </c>
      <c r="Q460" s="3">
        <v>328</v>
      </c>
      <c r="R460">
        <v>216</v>
      </c>
      <c r="S460" s="7">
        <v>273500</v>
      </c>
      <c r="T460" s="4">
        <f t="shared" si="83"/>
        <v>13675</v>
      </c>
      <c r="U460" s="7">
        <v>315000</v>
      </c>
      <c r="V460" s="7">
        <v>268000</v>
      </c>
      <c r="W460" s="7"/>
      <c r="AA460" s="7">
        <f t="shared" si="81"/>
        <v>-5500</v>
      </c>
      <c r="AB460" s="7">
        <v>0</v>
      </c>
      <c r="AG460" s="9">
        <v>2186.65</v>
      </c>
      <c r="AH460" s="9">
        <f t="shared" si="84"/>
        <v>5.990821917808219</v>
      </c>
      <c r="AI460" s="9">
        <v>1964.9895890410958</v>
      </c>
      <c r="AJ460" s="6"/>
      <c r="AK460" s="9"/>
      <c r="AL460" s="9">
        <f t="shared" si="85"/>
        <v>723.76759784</v>
      </c>
      <c r="AN460" s="2">
        <v>0.0325</v>
      </c>
      <c r="AO460" s="4">
        <f t="shared" si="86"/>
        <v>0</v>
      </c>
      <c r="AP460" s="4"/>
      <c r="AQ460" s="4"/>
      <c r="AR460" t="s">
        <v>175</v>
      </c>
    </row>
    <row r="461" spans="1:44" ht="15">
      <c r="A461">
        <v>1185115</v>
      </c>
      <c r="B461" t="s">
        <v>21</v>
      </c>
      <c r="C461" t="s">
        <v>1222</v>
      </c>
      <c r="D461" t="s">
        <v>163</v>
      </c>
      <c r="E461" t="s">
        <v>162</v>
      </c>
      <c r="F461" t="s">
        <v>22</v>
      </c>
      <c r="G461">
        <v>2237</v>
      </c>
      <c r="H461">
        <v>2005</v>
      </c>
      <c r="I461">
        <v>3</v>
      </c>
      <c r="J461">
        <v>2</v>
      </c>
      <c r="K461">
        <v>2</v>
      </c>
      <c r="L461">
        <v>0</v>
      </c>
      <c r="M461" s="5">
        <v>44713</v>
      </c>
      <c r="N461" s="1">
        <v>44778</v>
      </c>
      <c r="O461" s="1"/>
      <c r="P461" s="3">
        <f t="shared" si="82"/>
        <v>65</v>
      </c>
      <c r="Q461" s="3">
        <v>267</v>
      </c>
      <c r="R461">
        <v>184</v>
      </c>
      <c r="S461" s="8">
        <v>359900</v>
      </c>
      <c r="T461" s="4">
        <f t="shared" si="83"/>
        <v>17995</v>
      </c>
      <c r="U461" s="7">
        <v>415000</v>
      </c>
      <c r="V461" s="7">
        <v>354000</v>
      </c>
      <c r="W461" s="7"/>
      <c r="AA461" s="7">
        <f t="shared" si="81"/>
        <v>-5900</v>
      </c>
      <c r="AB461" s="7">
        <v>0</v>
      </c>
      <c r="AG461" s="9">
        <v>6345.71</v>
      </c>
      <c r="AH461" s="9">
        <f t="shared" si="84"/>
        <v>17.385506849315068</v>
      </c>
      <c r="AI461" s="9">
        <v>4641.930328767123</v>
      </c>
      <c r="AJ461" s="6"/>
      <c r="AK461" s="9"/>
      <c r="AL461" s="9">
        <f t="shared" si="85"/>
        <v>589.16447751</v>
      </c>
      <c r="AN461" s="2">
        <v>0.025</v>
      </c>
      <c r="AO461" s="4">
        <f t="shared" si="86"/>
        <v>0</v>
      </c>
      <c r="AP461" s="4"/>
      <c r="AQ461" s="4"/>
      <c r="AR461" t="s">
        <v>505</v>
      </c>
    </row>
    <row r="462" spans="1:44" ht="15">
      <c r="A462">
        <v>1198825</v>
      </c>
      <c r="B462" t="s">
        <v>21</v>
      </c>
      <c r="C462" t="s">
        <v>1208</v>
      </c>
      <c r="D462" t="s">
        <v>27</v>
      </c>
      <c r="E462" t="s">
        <v>79</v>
      </c>
      <c r="F462" t="s">
        <v>22</v>
      </c>
      <c r="G462">
        <v>1168</v>
      </c>
      <c r="H462">
        <v>1963</v>
      </c>
      <c r="I462">
        <v>3</v>
      </c>
      <c r="J462">
        <v>2</v>
      </c>
      <c r="K462">
        <v>2</v>
      </c>
      <c r="L462">
        <v>0</v>
      </c>
      <c r="M462" s="5">
        <v>44754</v>
      </c>
      <c r="N462" s="1">
        <v>44866</v>
      </c>
      <c r="O462" s="1"/>
      <c r="P462" s="3">
        <f t="shared" si="82"/>
        <v>112</v>
      </c>
      <c r="Q462" s="3">
        <v>226</v>
      </c>
      <c r="R462">
        <v>112</v>
      </c>
      <c r="S462" s="8">
        <v>250100</v>
      </c>
      <c r="T462" s="4">
        <f t="shared" si="83"/>
        <v>12505</v>
      </c>
      <c r="U462" s="7">
        <v>270000</v>
      </c>
      <c r="V462" s="7">
        <v>244000</v>
      </c>
      <c r="W462" s="7"/>
      <c r="AA462" s="7">
        <f t="shared" si="81"/>
        <v>-6100</v>
      </c>
      <c r="AB462" s="7">
        <v>0</v>
      </c>
      <c r="AG462" s="9">
        <v>1673.31</v>
      </c>
      <c r="AH462" s="9">
        <f t="shared" si="84"/>
        <v>4.584410958904109</v>
      </c>
      <c r="AI462" s="9">
        <v>1036.0768767123286</v>
      </c>
      <c r="AJ462" s="6"/>
      <c r="AK462" s="9"/>
      <c r="AL462" s="9">
        <f t="shared" si="85"/>
        <v>498.69352778</v>
      </c>
      <c r="AN462" s="2">
        <v>0.025</v>
      </c>
      <c r="AO462" s="4">
        <f t="shared" si="86"/>
        <v>0</v>
      </c>
      <c r="AP462" s="4"/>
      <c r="AQ462" s="4"/>
      <c r="AR462" t="s">
        <v>80</v>
      </c>
    </row>
    <row r="463" spans="1:44" ht="15">
      <c r="A463">
        <v>1189587</v>
      </c>
      <c r="B463" t="s">
        <v>21</v>
      </c>
      <c r="C463" t="s">
        <v>1269</v>
      </c>
      <c r="D463" t="s">
        <v>163</v>
      </c>
      <c r="E463" t="s">
        <v>162</v>
      </c>
      <c r="F463" t="s">
        <v>22</v>
      </c>
      <c r="G463">
        <v>2293</v>
      </c>
      <c r="H463">
        <v>1985</v>
      </c>
      <c r="I463">
        <v>3</v>
      </c>
      <c r="J463">
        <v>3</v>
      </c>
      <c r="K463">
        <v>3</v>
      </c>
      <c r="L463">
        <v>0</v>
      </c>
      <c r="M463" s="5">
        <v>44747</v>
      </c>
      <c r="N463" s="1">
        <v>44805</v>
      </c>
      <c r="O463" s="1"/>
      <c r="P463" s="3">
        <f t="shared" si="82"/>
        <v>58</v>
      </c>
      <c r="Q463" s="3">
        <v>233</v>
      </c>
      <c r="R463">
        <v>157</v>
      </c>
      <c r="S463" s="8">
        <v>325100</v>
      </c>
      <c r="T463" s="4">
        <f t="shared" si="83"/>
        <v>16255</v>
      </c>
      <c r="U463" s="7">
        <v>355000</v>
      </c>
      <c r="V463" s="7">
        <v>319000</v>
      </c>
      <c r="W463" s="7"/>
      <c r="AA463" s="7">
        <f t="shared" si="81"/>
        <v>-6100</v>
      </c>
      <c r="AB463" s="7">
        <v>0</v>
      </c>
      <c r="AG463" s="9">
        <v>4424.25</v>
      </c>
      <c r="AH463" s="9">
        <f t="shared" si="84"/>
        <v>12.121232876712329</v>
      </c>
      <c r="AI463" s="9">
        <v>2824.2472602739726</v>
      </c>
      <c r="AJ463" s="6"/>
      <c r="AK463" s="9"/>
      <c r="AL463" s="9">
        <f t="shared" si="85"/>
        <v>514.13978749</v>
      </c>
      <c r="AN463" s="2">
        <v>0.025</v>
      </c>
      <c r="AO463" s="4">
        <f t="shared" si="86"/>
        <v>0</v>
      </c>
      <c r="AP463" s="4"/>
      <c r="AQ463" s="4"/>
      <c r="AR463" t="s">
        <v>215</v>
      </c>
    </row>
    <row r="464" spans="1:44" ht="15">
      <c r="A464">
        <v>1175700</v>
      </c>
      <c r="B464" t="s">
        <v>21</v>
      </c>
      <c r="C464" t="s">
        <v>991</v>
      </c>
      <c r="D464" t="s">
        <v>27</v>
      </c>
      <c r="E464" t="s">
        <v>481</v>
      </c>
      <c r="F464" t="s">
        <v>22</v>
      </c>
      <c r="G464">
        <v>1871</v>
      </c>
      <c r="H464">
        <v>1992</v>
      </c>
      <c r="I464">
        <v>4</v>
      </c>
      <c r="J464">
        <v>2</v>
      </c>
      <c r="K464">
        <v>2</v>
      </c>
      <c r="L464">
        <v>0</v>
      </c>
      <c r="M464" s="5">
        <v>44700</v>
      </c>
      <c r="N464" s="1">
        <v>44728</v>
      </c>
      <c r="O464" s="1"/>
      <c r="P464" s="3">
        <f t="shared" si="82"/>
        <v>28</v>
      </c>
      <c r="Q464" s="3">
        <v>280</v>
      </c>
      <c r="R464">
        <v>196</v>
      </c>
      <c r="S464" s="8">
        <v>332300</v>
      </c>
      <c r="T464" s="4">
        <f t="shared" si="83"/>
        <v>16615</v>
      </c>
      <c r="U464" s="7">
        <v>390000</v>
      </c>
      <c r="V464" s="7">
        <v>325000</v>
      </c>
      <c r="W464" s="7"/>
      <c r="AA464" s="7">
        <f t="shared" si="81"/>
        <v>-7300</v>
      </c>
      <c r="AB464" s="7">
        <v>0</v>
      </c>
      <c r="AG464" s="9">
        <v>3918.96</v>
      </c>
      <c r="AH464" s="9">
        <f t="shared" si="84"/>
        <v>10.736876712328767</v>
      </c>
      <c r="AI464" s="9">
        <v>3006.325479452055</v>
      </c>
      <c r="AJ464" s="6"/>
      <c r="AK464" s="9"/>
      <c r="AL464" s="9">
        <f t="shared" si="85"/>
        <v>617.8503884</v>
      </c>
      <c r="AN464" s="2">
        <v>0.025</v>
      </c>
      <c r="AO464" s="4">
        <f t="shared" si="86"/>
        <v>0</v>
      </c>
      <c r="AP464" s="4"/>
      <c r="AQ464" s="4"/>
      <c r="AR464" t="s">
        <v>482</v>
      </c>
    </row>
    <row r="465" spans="1:44" ht="15">
      <c r="A465">
        <v>1190642</v>
      </c>
      <c r="B465" t="s">
        <v>21</v>
      </c>
      <c r="C465" t="s">
        <v>1209</v>
      </c>
      <c r="D465" t="s">
        <v>163</v>
      </c>
      <c r="E465" t="s">
        <v>164</v>
      </c>
      <c r="F465" t="s">
        <v>22</v>
      </c>
      <c r="G465">
        <v>2045</v>
      </c>
      <c r="H465">
        <v>2006</v>
      </c>
      <c r="I465">
        <v>3</v>
      </c>
      <c r="J465">
        <v>2</v>
      </c>
      <c r="K465">
        <v>2</v>
      </c>
      <c r="L465">
        <v>0</v>
      </c>
      <c r="M465" s="5">
        <v>44796</v>
      </c>
      <c r="N465" s="1">
        <v>44812</v>
      </c>
      <c r="O465" s="1"/>
      <c r="P465" s="3">
        <f t="shared" si="82"/>
        <v>16</v>
      </c>
      <c r="Q465" s="3">
        <v>184</v>
      </c>
      <c r="R465">
        <v>140</v>
      </c>
      <c r="S465" s="8">
        <v>353600</v>
      </c>
      <c r="T465" s="4">
        <f t="shared" si="83"/>
        <v>17680</v>
      </c>
      <c r="U465" s="7">
        <v>385000</v>
      </c>
      <c r="V465" s="7">
        <v>346000</v>
      </c>
      <c r="W465" s="7"/>
      <c r="AA465" s="7">
        <f t="shared" si="81"/>
        <v>-7600</v>
      </c>
      <c r="AB465" s="7">
        <v>0</v>
      </c>
      <c r="AG465" s="9">
        <v>0</v>
      </c>
      <c r="AH465" s="9">
        <f t="shared" si="84"/>
        <v>0</v>
      </c>
      <c r="AI465" s="9">
        <v>0</v>
      </c>
      <c r="AJ465" s="6"/>
      <c r="AK465" s="9"/>
      <c r="AL465" s="9">
        <f t="shared" si="85"/>
        <v>406.01596952</v>
      </c>
      <c r="AN465" s="2">
        <v>0.025</v>
      </c>
      <c r="AO465" s="4">
        <f t="shared" si="86"/>
        <v>0</v>
      </c>
      <c r="AP465" s="4"/>
      <c r="AQ465" s="4"/>
      <c r="AR465" t="s">
        <v>165</v>
      </c>
    </row>
    <row r="466" spans="1:44" ht="15">
      <c r="A466">
        <v>1186673</v>
      </c>
      <c r="B466" t="s">
        <v>21</v>
      </c>
      <c r="C466" t="s">
        <v>918</v>
      </c>
      <c r="D466" t="s">
        <v>27</v>
      </c>
      <c r="E466" t="s">
        <v>110</v>
      </c>
      <c r="F466" t="s">
        <v>22</v>
      </c>
      <c r="G466">
        <v>1656</v>
      </c>
      <c r="H466">
        <v>1956</v>
      </c>
      <c r="I466">
        <v>3</v>
      </c>
      <c r="J466">
        <v>2</v>
      </c>
      <c r="K466">
        <v>2</v>
      </c>
      <c r="L466">
        <v>0</v>
      </c>
      <c r="M466" s="5">
        <v>44767</v>
      </c>
      <c r="N466" s="1">
        <v>44788</v>
      </c>
      <c r="O466" s="1"/>
      <c r="P466" s="3">
        <f t="shared" si="82"/>
        <v>21</v>
      </c>
      <c r="Q466" s="3">
        <v>213</v>
      </c>
      <c r="R466">
        <v>156</v>
      </c>
      <c r="S466" s="8">
        <v>239900</v>
      </c>
      <c r="T466" s="4">
        <f t="shared" si="83"/>
        <v>11995</v>
      </c>
      <c r="U466" s="7">
        <v>260000</v>
      </c>
      <c r="V466" s="7">
        <v>232000</v>
      </c>
      <c r="W466" s="7"/>
      <c r="AA466" s="7">
        <f t="shared" si="81"/>
        <v>-7900</v>
      </c>
      <c r="AB466" s="7">
        <v>0</v>
      </c>
      <c r="AG466" s="9">
        <v>421.34</v>
      </c>
      <c r="AH466" s="9">
        <f t="shared" si="84"/>
        <v>1.1543561643835616</v>
      </c>
      <c r="AI466" s="9">
        <v>245.87786301369863</v>
      </c>
      <c r="AJ466" s="6"/>
      <c r="AK466" s="9"/>
      <c r="AL466" s="9">
        <f t="shared" si="85"/>
        <v>470.00761689</v>
      </c>
      <c r="AN466" s="2">
        <v>0.025</v>
      </c>
      <c r="AO466" s="4">
        <f t="shared" si="86"/>
        <v>0</v>
      </c>
      <c r="AP466" s="4"/>
      <c r="AQ466" s="4"/>
      <c r="AR466" t="s">
        <v>345</v>
      </c>
    </row>
    <row r="467" spans="1:44" ht="15">
      <c r="A467">
        <v>1182313</v>
      </c>
      <c r="B467" t="s">
        <v>21</v>
      </c>
      <c r="C467" t="s">
        <v>987</v>
      </c>
      <c r="D467" t="s">
        <v>27</v>
      </c>
      <c r="E467" t="s">
        <v>411</v>
      </c>
      <c r="F467" t="s">
        <v>22</v>
      </c>
      <c r="G467">
        <v>1519</v>
      </c>
      <c r="H467">
        <v>1942</v>
      </c>
      <c r="I467">
        <v>4</v>
      </c>
      <c r="J467">
        <v>2</v>
      </c>
      <c r="K467">
        <v>2</v>
      </c>
      <c r="L467">
        <v>0</v>
      </c>
      <c r="M467" s="5">
        <v>44747</v>
      </c>
      <c r="N467" s="1">
        <v>44763</v>
      </c>
      <c r="O467" s="1"/>
      <c r="P467" s="3">
        <f t="shared" si="82"/>
        <v>16</v>
      </c>
      <c r="Q467" s="3">
        <v>233</v>
      </c>
      <c r="R467">
        <v>192</v>
      </c>
      <c r="S467" s="8">
        <v>203700</v>
      </c>
      <c r="T467" s="4">
        <f t="shared" si="83"/>
        <v>10185</v>
      </c>
      <c r="U467" s="7">
        <v>250000</v>
      </c>
      <c r="V467" s="7">
        <v>195000</v>
      </c>
      <c r="W467" s="7"/>
      <c r="AA467" s="7">
        <f t="shared" si="81"/>
        <v>-8700</v>
      </c>
      <c r="AB467" s="7">
        <v>0</v>
      </c>
      <c r="AG467" s="9">
        <v>2225.76</v>
      </c>
      <c r="AH467" s="9">
        <f t="shared" si="84"/>
        <v>6.097972602739727</v>
      </c>
      <c r="AI467" s="9">
        <v>1420.8276164383565</v>
      </c>
      <c r="AJ467" s="6"/>
      <c r="AK467" s="9"/>
      <c r="AL467" s="9">
        <f t="shared" si="85"/>
        <v>514.13978749</v>
      </c>
      <c r="AN467" s="2">
        <v>0.025</v>
      </c>
      <c r="AO467" s="4">
        <f t="shared" si="86"/>
        <v>0</v>
      </c>
      <c r="AP467" s="4"/>
      <c r="AQ467" s="4"/>
      <c r="AR467" t="s">
        <v>412</v>
      </c>
    </row>
    <row r="468" spans="1:44" ht="15">
      <c r="A468">
        <v>1185695</v>
      </c>
      <c r="B468" t="s">
        <v>21</v>
      </c>
      <c r="C468" t="s">
        <v>1218</v>
      </c>
      <c r="D468" t="s">
        <v>24</v>
      </c>
      <c r="E468" t="s">
        <v>216</v>
      </c>
      <c r="F468" t="s">
        <v>22</v>
      </c>
      <c r="G468">
        <v>1812</v>
      </c>
      <c r="H468">
        <v>1968</v>
      </c>
      <c r="I468">
        <v>3</v>
      </c>
      <c r="J468">
        <v>2</v>
      </c>
      <c r="K468">
        <v>2</v>
      </c>
      <c r="L468">
        <v>0</v>
      </c>
      <c r="M468" s="5">
        <v>44767</v>
      </c>
      <c r="N468" s="1">
        <v>44782</v>
      </c>
      <c r="O468" s="1"/>
      <c r="P468" s="3">
        <f t="shared" si="82"/>
        <v>15</v>
      </c>
      <c r="Q468" s="3">
        <v>213</v>
      </c>
      <c r="R468">
        <v>176</v>
      </c>
      <c r="S468" s="8">
        <v>248800</v>
      </c>
      <c r="T468" s="4">
        <f t="shared" si="83"/>
        <v>12440</v>
      </c>
      <c r="U468" s="7">
        <v>290000</v>
      </c>
      <c r="V468" s="7">
        <v>240000</v>
      </c>
      <c r="W468" s="7"/>
      <c r="AA468" s="7">
        <f t="shared" si="81"/>
        <v>-8800</v>
      </c>
      <c r="AB468" s="7">
        <v>0</v>
      </c>
      <c r="AG468" s="9">
        <v>1546.69</v>
      </c>
      <c r="AH468" s="9">
        <f t="shared" si="84"/>
        <v>4.237506849315069</v>
      </c>
      <c r="AI468" s="9">
        <v>902.5889589041096</v>
      </c>
      <c r="AJ468" s="6"/>
      <c r="AK468" s="9"/>
      <c r="AL468" s="9">
        <f t="shared" si="85"/>
        <v>470.00761689</v>
      </c>
      <c r="AN468" s="2">
        <v>0.025</v>
      </c>
      <c r="AO468" s="4">
        <f t="shared" si="86"/>
        <v>0</v>
      </c>
      <c r="AP468" s="4"/>
      <c r="AQ468" s="4"/>
      <c r="AR468" t="s">
        <v>460</v>
      </c>
    </row>
    <row r="469" spans="1:44" ht="15">
      <c r="A469">
        <v>1175730</v>
      </c>
      <c r="B469" t="s">
        <v>21</v>
      </c>
      <c r="C469" t="s">
        <v>1079</v>
      </c>
      <c r="D469" t="s">
        <v>27</v>
      </c>
      <c r="E469" t="s">
        <v>483</v>
      </c>
      <c r="F469" t="s">
        <v>22</v>
      </c>
      <c r="G469">
        <v>2184</v>
      </c>
      <c r="H469">
        <v>1986</v>
      </c>
      <c r="I469">
        <v>3</v>
      </c>
      <c r="J469">
        <v>2</v>
      </c>
      <c r="K469">
        <v>2</v>
      </c>
      <c r="L469">
        <v>0</v>
      </c>
      <c r="M469" s="5">
        <v>44700</v>
      </c>
      <c r="N469" s="1">
        <v>44728</v>
      </c>
      <c r="O469" s="1"/>
      <c r="P469" s="3">
        <f t="shared" si="82"/>
        <v>28</v>
      </c>
      <c r="Q469" s="3">
        <v>280</v>
      </c>
      <c r="R469">
        <v>232</v>
      </c>
      <c r="S469" s="8">
        <v>318900</v>
      </c>
      <c r="T469" s="4">
        <f t="shared" si="83"/>
        <v>15945</v>
      </c>
      <c r="U469" s="7">
        <v>380000</v>
      </c>
      <c r="V469" s="7">
        <v>310000</v>
      </c>
      <c r="W469" s="7"/>
      <c r="AA469" s="7">
        <f t="shared" si="81"/>
        <v>-8900</v>
      </c>
      <c r="AB469" s="7">
        <v>0</v>
      </c>
      <c r="AG469" s="9">
        <v>4046.83</v>
      </c>
      <c r="AH469" s="9">
        <f t="shared" si="84"/>
        <v>11.087205479452054</v>
      </c>
      <c r="AI469" s="9">
        <v>3104.417534246575</v>
      </c>
      <c r="AJ469" s="6"/>
      <c r="AK469" s="9"/>
      <c r="AL469" s="9">
        <f t="shared" si="85"/>
        <v>617.8503884</v>
      </c>
      <c r="AN469" s="2">
        <v>0.025</v>
      </c>
      <c r="AO469" s="4">
        <f t="shared" si="86"/>
        <v>0</v>
      </c>
      <c r="AP469" s="4"/>
      <c r="AQ469" s="4"/>
      <c r="AR469" t="s">
        <v>484</v>
      </c>
    </row>
    <row r="470" spans="1:44" ht="15">
      <c r="A470">
        <v>1201641</v>
      </c>
      <c r="B470" t="s">
        <v>21</v>
      </c>
      <c r="C470" t="s">
        <v>1221</v>
      </c>
      <c r="D470" t="s">
        <v>27</v>
      </c>
      <c r="E470" t="s">
        <v>157</v>
      </c>
      <c r="F470" t="s">
        <v>22</v>
      </c>
      <c r="G470">
        <v>1112</v>
      </c>
      <c r="H470">
        <v>1956</v>
      </c>
      <c r="I470">
        <v>3</v>
      </c>
      <c r="J470">
        <v>2</v>
      </c>
      <c r="K470">
        <v>1</v>
      </c>
      <c r="L470">
        <v>1</v>
      </c>
      <c r="M470" s="5">
        <v>44708</v>
      </c>
      <c r="N470" s="1">
        <v>44887</v>
      </c>
      <c r="O470" s="1"/>
      <c r="P470" s="3">
        <f t="shared" si="82"/>
        <v>179</v>
      </c>
      <c r="Q470" s="3">
        <v>272</v>
      </c>
      <c r="R470">
        <v>91</v>
      </c>
      <c r="S470" s="8">
        <v>241200</v>
      </c>
      <c r="T470" s="4">
        <f t="shared" si="83"/>
        <v>12060</v>
      </c>
      <c r="U470" s="7">
        <v>240000</v>
      </c>
      <c r="V470" s="7">
        <v>232000</v>
      </c>
      <c r="W470" s="7"/>
      <c r="AA470" s="7">
        <f t="shared" si="81"/>
        <v>-9200</v>
      </c>
      <c r="AB470" s="7">
        <v>0</v>
      </c>
      <c r="AG470" s="9">
        <v>1349.41</v>
      </c>
      <c r="AH470" s="9">
        <f t="shared" si="84"/>
        <v>3.6970136986301374</v>
      </c>
      <c r="AI470" s="9">
        <v>1005.5877260273974</v>
      </c>
      <c r="AJ470" s="6"/>
      <c r="AK470" s="9"/>
      <c r="AL470" s="9">
        <f t="shared" si="85"/>
        <v>600.19752016</v>
      </c>
      <c r="AN470" s="2">
        <v>0.025</v>
      </c>
      <c r="AO470" s="4">
        <f t="shared" si="86"/>
        <v>0</v>
      </c>
      <c r="AP470" s="4"/>
      <c r="AQ470" s="4"/>
      <c r="AR470" t="s">
        <v>496</v>
      </c>
    </row>
    <row r="471" spans="1:44" ht="15">
      <c r="A471">
        <v>1187914</v>
      </c>
      <c r="B471" t="s">
        <v>21</v>
      </c>
      <c r="C471" t="s">
        <v>1281</v>
      </c>
      <c r="D471" t="s">
        <v>27</v>
      </c>
      <c r="E471" t="s">
        <v>134</v>
      </c>
      <c r="F471" t="s">
        <v>22</v>
      </c>
      <c r="G471">
        <v>2066</v>
      </c>
      <c r="H471">
        <v>1960</v>
      </c>
      <c r="I471">
        <v>4</v>
      </c>
      <c r="J471">
        <v>3</v>
      </c>
      <c r="K471">
        <v>3</v>
      </c>
      <c r="L471">
        <v>0</v>
      </c>
      <c r="M471" s="5">
        <v>44760</v>
      </c>
      <c r="N471" s="1">
        <v>44795</v>
      </c>
      <c r="O471" s="1"/>
      <c r="P471" s="3">
        <f t="shared" si="82"/>
        <v>35</v>
      </c>
      <c r="Q471" s="3">
        <v>220</v>
      </c>
      <c r="R471">
        <v>155</v>
      </c>
      <c r="S471" s="8">
        <v>296200</v>
      </c>
      <c r="T471" s="4">
        <f t="shared" si="83"/>
        <v>14810</v>
      </c>
      <c r="U471" s="7">
        <v>320000</v>
      </c>
      <c r="V471" s="7">
        <v>287000</v>
      </c>
      <c r="W471" s="7"/>
      <c r="AA471" s="7">
        <f t="shared" si="81"/>
        <v>-9200</v>
      </c>
      <c r="AB471" s="7">
        <v>0</v>
      </c>
      <c r="AG471" s="9">
        <v>1050.86</v>
      </c>
      <c r="AH471" s="9">
        <f t="shared" si="84"/>
        <v>2.8790684931506845</v>
      </c>
      <c r="AI471" s="9">
        <v>633.3950684931506</v>
      </c>
      <c r="AJ471" s="6"/>
      <c r="AK471" s="9"/>
      <c r="AL471" s="9">
        <f t="shared" si="85"/>
        <v>485.4538766</v>
      </c>
      <c r="AN471" s="2">
        <v>0.025</v>
      </c>
      <c r="AO471" s="4">
        <f t="shared" si="86"/>
        <v>0</v>
      </c>
      <c r="AP471" s="4"/>
      <c r="AQ471" s="4"/>
      <c r="AR471" t="s">
        <v>278</v>
      </c>
    </row>
    <row r="472" spans="1:44" ht="15">
      <c r="A472">
        <v>1183090</v>
      </c>
      <c r="B472" t="s">
        <v>21</v>
      </c>
      <c r="C472" t="s">
        <v>1078</v>
      </c>
      <c r="D472" t="s">
        <v>27</v>
      </c>
      <c r="E472" t="s">
        <v>462</v>
      </c>
      <c r="F472" t="s">
        <v>22</v>
      </c>
      <c r="G472">
        <v>1383</v>
      </c>
      <c r="H472">
        <v>1962</v>
      </c>
      <c r="I472">
        <v>3</v>
      </c>
      <c r="J472">
        <v>2</v>
      </c>
      <c r="K472">
        <v>2</v>
      </c>
      <c r="L472">
        <v>0</v>
      </c>
      <c r="M472" s="5">
        <v>44744</v>
      </c>
      <c r="N472" s="1">
        <v>44768</v>
      </c>
      <c r="O472" s="1"/>
      <c r="P472" s="3">
        <f t="shared" si="82"/>
        <v>24</v>
      </c>
      <c r="Q472" s="3">
        <v>236</v>
      </c>
      <c r="R472">
        <v>190</v>
      </c>
      <c r="S472" s="8">
        <v>290300</v>
      </c>
      <c r="T472" s="4">
        <f t="shared" si="83"/>
        <v>14515</v>
      </c>
      <c r="U472" s="7">
        <v>335000</v>
      </c>
      <c r="V472" s="7">
        <v>281000</v>
      </c>
      <c r="W472" s="7"/>
      <c r="AA472" s="7">
        <f t="shared" si="81"/>
        <v>-9300</v>
      </c>
      <c r="AB472" s="7">
        <v>0</v>
      </c>
      <c r="AG472" s="9">
        <v>2098.46</v>
      </c>
      <c r="AH472" s="9">
        <f t="shared" si="84"/>
        <v>5.749205479452055</v>
      </c>
      <c r="AI472" s="9">
        <v>1356.812493150685</v>
      </c>
      <c r="AJ472" s="6"/>
      <c r="AK472" s="9"/>
      <c r="AL472" s="9">
        <f t="shared" si="85"/>
        <v>520.75961308</v>
      </c>
      <c r="AN472" s="2">
        <v>0.025</v>
      </c>
      <c r="AO472" s="4">
        <f t="shared" si="86"/>
        <v>0</v>
      </c>
      <c r="AP472" s="4"/>
      <c r="AQ472" s="4"/>
      <c r="AR472" t="s">
        <v>463</v>
      </c>
    </row>
    <row r="473" spans="1:44" ht="15">
      <c r="A473">
        <v>1189938</v>
      </c>
      <c r="B473" t="s">
        <v>21</v>
      </c>
      <c r="C473" t="s">
        <v>1089</v>
      </c>
      <c r="D473" t="s">
        <v>27</v>
      </c>
      <c r="E473" t="s">
        <v>619</v>
      </c>
      <c r="F473" t="s">
        <v>22</v>
      </c>
      <c r="G473">
        <v>1675</v>
      </c>
      <c r="H473">
        <v>1995</v>
      </c>
      <c r="I473">
        <v>4</v>
      </c>
      <c r="J473">
        <v>2</v>
      </c>
      <c r="K473">
        <v>2</v>
      </c>
      <c r="L473">
        <v>0</v>
      </c>
      <c r="M473" s="5">
        <v>44788</v>
      </c>
      <c r="N473" s="1">
        <v>44806</v>
      </c>
      <c r="O473" s="1"/>
      <c r="P473" s="3">
        <f t="shared" si="82"/>
        <v>18</v>
      </c>
      <c r="Q473" s="3">
        <v>192</v>
      </c>
      <c r="R473">
        <v>163</v>
      </c>
      <c r="S473" s="8">
        <v>281800</v>
      </c>
      <c r="T473" s="4">
        <f t="shared" si="83"/>
        <v>14090</v>
      </c>
      <c r="U473" s="7">
        <v>310000</v>
      </c>
      <c r="V473" s="7">
        <v>272000</v>
      </c>
      <c r="W473" s="7"/>
      <c r="AA473" s="7">
        <f t="shared" si="81"/>
        <v>-9800</v>
      </c>
      <c r="AB473" s="7">
        <v>0</v>
      </c>
      <c r="AG473" s="9">
        <v>3819.09</v>
      </c>
      <c r="AH473" s="9">
        <f t="shared" si="84"/>
        <v>10.463260273972603</v>
      </c>
      <c r="AI473" s="9">
        <v>2008.9459726027399</v>
      </c>
      <c r="AJ473" s="6"/>
      <c r="AK473" s="9"/>
      <c r="AL473" s="9">
        <f t="shared" si="85"/>
        <v>423.66883776</v>
      </c>
      <c r="AN473" s="2">
        <v>0.025</v>
      </c>
      <c r="AO473" s="4">
        <f t="shared" si="86"/>
        <v>0</v>
      </c>
      <c r="AP473" s="4"/>
      <c r="AQ473" s="4"/>
      <c r="AR473" t="s">
        <v>620</v>
      </c>
    </row>
    <row r="474" spans="1:44" ht="15">
      <c r="A474">
        <v>1175659</v>
      </c>
      <c r="B474" t="s">
        <v>21</v>
      </c>
      <c r="C474" t="s">
        <v>1345</v>
      </c>
      <c r="D474" t="s">
        <v>27</v>
      </c>
      <c r="E474" t="s">
        <v>569</v>
      </c>
      <c r="F474" t="s">
        <v>22</v>
      </c>
      <c r="G474">
        <v>992</v>
      </c>
      <c r="H474">
        <v>1969</v>
      </c>
      <c r="I474">
        <v>3</v>
      </c>
      <c r="J474">
        <v>2</v>
      </c>
      <c r="K474">
        <v>2</v>
      </c>
      <c r="L474">
        <v>0</v>
      </c>
      <c r="M474" s="5">
        <v>44649</v>
      </c>
      <c r="N474" s="1">
        <v>44728</v>
      </c>
      <c r="O474" s="1"/>
      <c r="P474" s="3">
        <f t="shared" si="82"/>
        <v>79</v>
      </c>
      <c r="Q474" s="3">
        <v>331</v>
      </c>
      <c r="R474">
        <v>241</v>
      </c>
      <c r="S474" s="8">
        <v>203900</v>
      </c>
      <c r="T474" s="4">
        <f t="shared" si="83"/>
        <v>10195</v>
      </c>
      <c r="U474" s="7">
        <v>230000</v>
      </c>
      <c r="V474" s="7">
        <v>194000</v>
      </c>
      <c r="W474" s="7"/>
      <c r="AA474" s="7">
        <f t="shared" si="81"/>
        <v>-9900</v>
      </c>
      <c r="AB474" s="7">
        <v>0</v>
      </c>
      <c r="AG474" s="9">
        <v>1175.16</v>
      </c>
      <c r="AH474" s="9">
        <f t="shared" si="84"/>
        <v>3.2196164383561645</v>
      </c>
      <c r="AI474" s="9">
        <v>1065.6930410958905</v>
      </c>
      <c r="AJ474" s="6"/>
      <c r="AK474" s="9"/>
      <c r="AL474" s="9">
        <f t="shared" si="85"/>
        <v>730.38742343</v>
      </c>
      <c r="AN474" s="2">
        <v>0.025</v>
      </c>
      <c r="AO474" s="4">
        <f t="shared" si="86"/>
        <v>0</v>
      </c>
      <c r="AP474" s="4"/>
      <c r="AQ474" s="4"/>
      <c r="AR474" t="s">
        <v>570</v>
      </c>
    </row>
    <row r="475" spans="1:44" ht="15">
      <c r="A475">
        <v>1184881</v>
      </c>
      <c r="B475" t="s">
        <v>21</v>
      </c>
      <c r="C475" t="s">
        <v>1333</v>
      </c>
      <c r="D475" t="s">
        <v>27</v>
      </c>
      <c r="E475" t="s">
        <v>287</v>
      </c>
      <c r="F475" t="s">
        <v>22</v>
      </c>
      <c r="G475">
        <v>1404</v>
      </c>
      <c r="H475">
        <v>2000</v>
      </c>
      <c r="I475">
        <v>3</v>
      </c>
      <c r="J475">
        <v>2</v>
      </c>
      <c r="K475">
        <v>2</v>
      </c>
      <c r="L475">
        <v>0</v>
      </c>
      <c r="M475" s="5">
        <v>44762</v>
      </c>
      <c r="N475" s="1">
        <v>44777</v>
      </c>
      <c r="O475" s="1"/>
      <c r="P475" s="3">
        <f t="shared" si="82"/>
        <v>15</v>
      </c>
      <c r="Q475" s="3">
        <v>218</v>
      </c>
      <c r="R475">
        <v>165</v>
      </c>
      <c r="S475" s="8">
        <v>346200</v>
      </c>
      <c r="T475" s="4">
        <f t="shared" si="83"/>
        <v>17310</v>
      </c>
      <c r="U475" s="7">
        <v>386000</v>
      </c>
      <c r="V475" s="7">
        <v>336000</v>
      </c>
      <c r="W475" s="7"/>
      <c r="AA475" s="7">
        <f t="shared" si="81"/>
        <v>-10200</v>
      </c>
      <c r="AB475" s="7">
        <v>0</v>
      </c>
      <c r="AG475" s="9">
        <v>2192.88</v>
      </c>
      <c r="AH475" s="9">
        <f t="shared" si="84"/>
        <v>6.007890410958904</v>
      </c>
      <c r="AI475" s="9">
        <v>1309.7201095890412</v>
      </c>
      <c r="AJ475" s="6"/>
      <c r="AK475" s="9"/>
      <c r="AL475" s="9">
        <f t="shared" si="85"/>
        <v>481.04065954</v>
      </c>
      <c r="AN475" s="2">
        <v>0.025</v>
      </c>
      <c r="AO475" s="4">
        <f t="shared" si="86"/>
        <v>0</v>
      </c>
      <c r="AP475" s="4"/>
      <c r="AQ475" s="4"/>
      <c r="AR475" t="s">
        <v>288</v>
      </c>
    </row>
    <row r="476" spans="1:44" ht="15">
      <c r="A476">
        <v>1167899</v>
      </c>
      <c r="B476" t="s">
        <v>21</v>
      </c>
      <c r="C476" t="s">
        <v>1082</v>
      </c>
      <c r="D476" t="s">
        <v>27</v>
      </c>
      <c r="E476" t="s">
        <v>511</v>
      </c>
      <c r="F476" t="s">
        <v>22</v>
      </c>
      <c r="G476">
        <v>1937</v>
      </c>
      <c r="H476">
        <v>1963</v>
      </c>
      <c r="I476">
        <v>3</v>
      </c>
      <c r="J476">
        <v>3</v>
      </c>
      <c r="K476">
        <v>3</v>
      </c>
      <c r="L476">
        <v>0</v>
      </c>
      <c r="M476" s="5">
        <v>44659</v>
      </c>
      <c r="N476" s="1">
        <v>44687</v>
      </c>
      <c r="O476" s="1"/>
      <c r="P476" s="3">
        <f t="shared" si="82"/>
        <v>28</v>
      </c>
      <c r="Q476" s="3">
        <v>321</v>
      </c>
      <c r="R476">
        <v>282</v>
      </c>
      <c r="S476" s="7">
        <v>345400</v>
      </c>
      <c r="T476" s="4">
        <f t="shared" si="83"/>
        <v>17270</v>
      </c>
      <c r="U476" s="7">
        <v>412000</v>
      </c>
      <c r="V476" s="7">
        <v>335000</v>
      </c>
      <c r="W476" s="7"/>
      <c r="AA476" s="7">
        <f t="shared" si="81"/>
        <v>-10400</v>
      </c>
      <c r="AB476" s="7">
        <v>0</v>
      </c>
      <c r="AG476" s="9">
        <v>1641.85</v>
      </c>
      <c r="AH476" s="9">
        <f t="shared" si="84"/>
        <v>4.498219178082191</v>
      </c>
      <c r="AI476" s="9">
        <v>1443.9283561643833</v>
      </c>
      <c r="AJ476" s="6"/>
      <c r="AK476" s="9"/>
      <c r="AL476" s="9">
        <f t="shared" si="85"/>
        <v>708.32133813</v>
      </c>
      <c r="AN476" s="2">
        <v>0.0325</v>
      </c>
      <c r="AO476" s="4">
        <f t="shared" si="86"/>
        <v>0</v>
      </c>
      <c r="AP476" s="4"/>
      <c r="AQ476" s="4"/>
      <c r="AR476" t="s">
        <v>512</v>
      </c>
    </row>
    <row r="477" spans="1:44" ht="15">
      <c r="A477">
        <v>1169292</v>
      </c>
      <c r="B477" t="s">
        <v>21</v>
      </c>
      <c r="C477" t="s">
        <v>990</v>
      </c>
      <c r="D477" t="s">
        <v>27</v>
      </c>
      <c r="E477" t="s">
        <v>466</v>
      </c>
      <c r="F477" t="s">
        <v>22</v>
      </c>
      <c r="G477">
        <v>1276</v>
      </c>
      <c r="H477">
        <v>1971</v>
      </c>
      <c r="I477">
        <v>3</v>
      </c>
      <c r="J477">
        <v>2</v>
      </c>
      <c r="K477">
        <v>2</v>
      </c>
      <c r="L477">
        <v>0</v>
      </c>
      <c r="M477" s="5">
        <v>44644</v>
      </c>
      <c r="N477" s="1">
        <v>44696</v>
      </c>
      <c r="O477" s="1"/>
      <c r="P477" s="3">
        <f t="shared" si="82"/>
        <v>52</v>
      </c>
      <c r="Q477" s="3">
        <v>336</v>
      </c>
      <c r="R477">
        <v>281</v>
      </c>
      <c r="S477" s="7">
        <v>262600</v>
      </c>
      <c r="T477" s="4">
        <f t="shared" si="83"/>
        <v>13130</v>
      </c>
      <c r="U477" s="7">
        <v>300000</v>
      </c>
      <c r="V477" s="7">
        <v>252000</v>
      </c>
      <c r="W477" s="7"/>
      <c r="AA477" s="7">
        <f t="shared" si="81"/>
        <v>-10600</v>
      </c>
      <c r="AB477" s="7">
        <v>0</v>
      </c>
      <c r="AG477" s="9">
        <v>1766.38</v>
      </c>
      <c r="AH477" s="9">
        <f t="shared" si="84"/>
        <v>4.839397260273973</v>
      </c>
      <c r="AI477" s="9">
        <v>1626.0374794520549</v>
      </c>
      <c r="AJ477" s="6"/>
      <c r="AK477" s="9"/>
      <c r="AL477" s="9">
        <f t="shared" si="85"/>
        <v>741.42046608</v>
      </c>
      <c r="AN477" s="2">
        <v>0.025</v>
      </c>
      <c r="AO477" s="4">
        <f t="shared" si="86"/>
        <v>0</v>
      </c>
      <c r="AP477" s="4"/>
      <c r="AQ477" s="4"/>
      <c r="AR477" t="s">
        <v>467</v>
      </c>
    </row>
    <row r="478" spans="1:44" ht="15">
      <c r="A478">
        <v>1204527</v>
      </c>
      <c r="B478" t="s">
        <v>21</v>
      </c>
      <c r="C478" t="s">
        <v>988</v>
      </c>
      <c r="D478" t="s">
        <v>129</v>
      </c>
      <c r="E478" t="s">
        <v>421</v>
      </c>
      <c r="F478" t="s">
        <v>22</v>
      </c>
      <c r="G478">
        <v>1659</v>
      </c>
      <c r="H478">
        <v>1996</v>
      </c>
      <c r="I478">
        <v>3</v>
      </c>
      <c r="J478">
        <v>2</v>
      </c>
      <c r="K478">
        <v>2</v>
      </c>
      <c r="L478">
        <v>0</v>
      </c>
      <c r="M478" s="5">
        <v>44887</v>
      </c>
      <c r="N478" s="1">
        <v>44909</v>
      </c>
      <c r="O478" s="1"/>
      <c r="P478" s="3">
        <f t="shared" si="82"/>
        <v>22</v>
      </c>
      <c r="Q478" s="3">
        <v>93</v>
      </c>
      <c r="R478">
        <v>48</v>
      </c>
      <c r="S478" s="8">
        <v>377800</v>
      </c>
      <c r="T478" s="4">
        <f t="shared" si="83"/>
        <v>18890</v>
      </c>
      <c r="U478" s="7">
        <v>367000</v>
      </c>
      <c r="V478" s="7">
        <v>367000</v>
      </c>
      <c r="W478" s="7"/>
      <c r="AA478" s="7">
        <f t="shared" si="81"/>
        <v>-10800</v>
      </c>
      <c r="AB478" s="7">
        <v>0</v>
      </c>
      <c r="AG478" s="9">
        <v>1944.08</v>
      </c>
      <c r="AH478" s="9">
        <f t="shared" si="84"/>
        <v>5.3262465753424655</v>
      </c>
      <c r="AI478" s="9">
        <v>495.3409315068493</v>
      </c>
      <c r="AJ478" s="6"/>
      <c r="AK478" s="9"/>
      <c r="AL478" s="9">
        <f t="shared" si="85"/>
        <v>205.21459329</v>
      </c>
      <c r="AN478" s="2">
        <v>0.025</v>
      </c>
      <c r="AO478" s="4">
        <f t="shared" si="86"/>
        <v>0</v>
      </c>
      <c r="AP478" s="4"/>
      <c r="AQ478" s="4"/>
      <c r="AR478" t="s">
        <v>422</v>
      </c>
    </row>
    <row r="479" spans="1:44" ht="15">
      <c r="A479">
        <v>1178573</v>
      </c>
      <c r="B479" t="s">
        <v>21</v>
      </c>
      <c r="C479" t="s">
        <v>1210</v>
      </c>
      <c r="D479" t="s">
        <v>163</v>
      </c>
      <c r="E479" t="s">
        <v>162</v>
      </c>
      <c r="F479" t="s">
        <v>22</v>
      </c>
      <c r="G479">
        <v>2038</v>
      </c>
      <c r="H479">
        <v>2006</v>
      </c>
      <c r="I479">
        <v>4</v>
      </c>
      <c r="J479">
        <v>2</v>
      </c>
      <c r="K479">
        <v>2</v>
      </c>
      <c r="L479">
        <v>0</v>
      </c>
      <c r="M479" s="5">
        <v>44713</v>
      </c>
      <c r="N479" s="1">
        <v>44742</v>
      </c>
      <c r="O479" s="1"/>
      <c r="P479" s="3">
        <f t="shared" si="82"/>
        <v>29</v>
      </c>
      <c r="Q479" s="3">
        <v>267</v>
      </c>
      <c r="R479">
        <v>193</v>
      </c>
      <c r="S479" s="8">
        <v>342900</v>
      </c>
      <c r="T479" s="4">
        <f t="shared" si="83"/>
        <v>17145</v>
      </c>
      <c r="U479" s="7">
        <v>390000</v>
      </c>
      <c r="V479" s="7">
        <v>332000</v>
      </c>
      <c r="W479" s="7"/>
      <c r="AA479" s="7">
        <f t="shared" si="81"/>
        <v>-10900</v>
      </c>
      <c r="AB479" s="7">
        <v>0</v>
      </c>
      <c r="AG479" s="9">
        <v>3046.32</v>
      </c>
      <c r="AH479" s="9">
        <f t="shared" si="84"/>
        <v>8.346082191780823</v>
      </c>
      <c r="AI479" s="9">
        <v>2228.40394520548</v>
      </c>
      <c r="AJ479" s="6"/>
      <c r="AK479" s="9"/>
      <c r="AL479" s="9">
        <f t="shared" si="85"/>
        <v>589.16447751</v>
      </c>
      <c r="AN479" s="2">
        <v>0.025</v>
      </c>
      <c r="AO479" s="4">
        <f t="shared" si="86"/>
        <v>0</v>
      </c>
      <c r="AP479" s="4"/>
      <c r="AQ479" s="4"/>
      <c r="AR479" t="s">
        <v>206</v>
      </c>
    </row>
    <row r="480" spans="1:44" ht="15">
      <c r="A480">
        <v>1203226</v>
      </c>
      <c r="B480" t="s">
        <v>21</v>
      </c>
      <c r="C480" t="s">
        <v>1288</v>
      </c>
      <c r="D480" t="s">
        <v>129</v>
      </c>
      <c r="E480" t="s">
        <v>352</v>
      </c>
      <c r="F480" t="s">
        <v>22</v>
      </c>
      <c r="G480">
        <v>1757</v>
      </c>
      <c r="H480">
        <v>1977</v>
      </c>
      <c r="I480">
        <v>3</v>
      </c>
      <c r="J480">
        <v>2</v>
      </c>
      <c r="K480">
        <v>2</v>
      </c>
      <c r="L480">
        <v>0</v>
      </c>
      <c r="M480" s="5">
        <v>44880</v>
      </c>
      <c r="N480" s="1">
        <v>44900</v>
      </c>
      <c r="O480" s="1"/>
      <c r="P480" s="3">
        <f t="shared" si="82"/>
        <v>20</v>
      </c>
      <c r="Q480" s="3">
        <v>100</v>
      </c>
      <c r="R480">
        <v>66</v>
      </c>
      <c r="S480" s="8">
        <v>364600</v>
      </c>
      <c r="T480" s="4">
        <f t="shared" si="83"/>
        <v>18230</v>
      </c>
      <c r="U480" s="7">
        <v>360000</v>
      </c>
      <c r="V480" s="7">
        <v>353000</v>
      </c>
      <c r="W480" s="7"/>
      <c r="AA480" s="7">
        <f t="shared" si="81"/>
        <v>-11600</v>
      </c>
      <c r="AB480" s="7">
        <v>0</v>
      </c>
      <c r="AG480" s="9">
        <v>1166.11</v>
      </c>
      <c r="AH480" s="9">
        <f t="shared" si="84"/>
        <v>3.194821917808219</v>
      </c>
      <c r="AI480" s="9">
        <v>319.4821917808219</v>
      </c>
      <c r="AJ480" s="6"/>
      <c r="AK480" s="9"/>
      <c r="AL480" s="9">
        <f t="shared" si="85"/>
        <v>220.660853</v>
      </c>
      <c r="AN480" s="2">
        <v>0.025</v>
      </c>
      <c r="AO480" s="4">
        <f t="shared" si="86"/>
        <v>0</v>
      </c>
      <c r="AP480" s="4"/>
      <c r="AQ480" s="4"/>
      <c r="AR480" t="s">
        <v>353</v>
      </c>
    </row>
    <row r="481" spans="1:44" ht="15">
      <c r="A481">
        <v>1166204</v>
      </c>
      <c r="B481" t="s">
        <v>21</v>
      </c>
      <c r="C481" t="s">
        <v>1336</v>
      </c>
      <c r="D481" t="s">
        <v>27</v>
      </c>
      <c r="E481" t="s">
        <v>110</v>
      </c>
      <c r="F481" t="s">
        <v>22</v>
      </c>
      <c r="G481">
        <v>1362</v>
      </c>
      <c r="H481">
        <v>1954</v>
      </c>
      <c r="I481">
        <v>4</v>
      </c>
      <c r="J481">
        <v>2</v>
      </c>
      <c r="K481">
        <v>2</v>
      </c>
      <c r="L481">
        <v>0</v>
      </c>
      <c r="M481" s="5">
        <v>44663</v>
      </c>
      <c r="N481" s="1">
        <v>44680</v>
      </c>
      <c r="O481" s="1"/>
      <c r="P481" s="3">
        <f t="shared" si="82"/>
        <v>17</v>
      </c>
      <c r="Q481" s="3">
        <v>317</v>
      </c>
      <c r="R481">
        <v>164</v>
      </c>
      <c r="S481" s="7">
        <v>247200</v>
      </c>
      <c r="T481" s="4">
        <f t="shared" si="83"/>
        <v>12360</v>
      </c>
      <c r="U481" s="7">
        <v>270000</v>
      </c>
      <c r="V481" s="7">
        <v>233000</v>
      </c>
      <c r="W481" s="7"/>
      <c r="AA481" s="7">
        <f t="shared" si="81"/>
        <v>-14200</v>
      </c>
      <c r="AB481" s="7">
        <v>0</v>
      </c>
      <c r="AG481" s="9">
        <v>1598.12</v>
      </c>
      <c r="AH481" s="9">
        <f t="shared" si="84"/>
        <v>4.37841095890411</v>
      </c>
      <c r="AI481" s="9">
        <v>1387.9562739726027</v>
      </c>
      <c r="AJ481" s="6"/>
      <c r="AK481" s="9"/>
      <c r="AL481" s="9">
        <f t="shared" si="85"/>
        <v>699.49490401</v>
      </c>
      <c r="AN481" s="2">
        <v>0.025</v>
      </c>
      <c r="AO481" s="4">
        <f t="shared" si="86"/>
        <v>0</v>
      </c>
      <c r="AP481" s="4"/>
      <c r="AQ481" s="4"/>
      <c r="AR481" t="s">
        <v>314</v>
      </c>
    </row>
    <row r="482" spans="1:44" ht="15">
      <c r="A482">
        <v>1173278</v>
      </c>
      <c r="B482" t="s">
        <v>21</v>
      </c>
      <c r="C482" t="s">
        <v>1215</v>
      </c>
      <c r="D482" t="s">
        <v>27</v>
      </c>
      <c r="E482" t="s">
        <v>47</v>
      </c>
      <c r="F482" t="s">
        <v>22</v>
      </c>
      <c r="G482">
        <v>1797</v>
      </c>
      <c r="H482">
        <v>1962</v>
      </c>
      <c r="I482">
        <v>3</v>
      </c>
      <c r="J482">
        <v>3</v>
      </c>
      <c r="K482">
        <v>2</v>
      </c>
      <c r="L482">
        <v>1</v>
      </c>
      <c r="M482" s="5">
        <v>44684</v>
      </c>
      <c r="N482" s="1">
        <v>44716</v>
      </c>
      <c r="O482" s="1"/>
      <c r="P482" s="3">
        <f t="shared" si="82"/>
        <v>32</v>
      </c>
      <c r="Q482" s="3">
        <v>296</v>
      </c>
      <c r="R482">
        <v>229</v>
      </c>
      <c r="S482" s="7">
        <v>261500</v>
      </c>
      <c r="T482" s="4">
        <f t="shared" si="83"/>
        <v>13075</v>
      </c>
      <c r="U482" s="7">
        <v>295000</v>
      </c>
      <c r="V482" s="7">
        <v>247000</v>
      </c>
      <c r="W482" s="7"/>
      <c r="AA482" s="7">
        <f t="shared" si="81"/>
        <v>-14500</v>
      </c>
      <c r="AB482" s="7">
        <v>0</v>
      </c>
      <c r="AG482" s="9">
        <v>2517.27</v>
      </c>
      <c r="AH482" s="9">
        <f t="shared" si="84"/>
        <v>6.8966301369863015</v>
      </c>
      <c r="AI482" s="9">
        <v>2041.4025205479452</v>
      </c>
      <c r="AJ482" s="6"/>
      <c r="AK482" s="9"/>
      <c r="AL482" s="9">
        <f t="shared" si="85"/>
        <v>653.15612488</v>
      </c>
      <c r="AN482" s="2">
        <v>0.0325</v>
      </c>
      <c r="AO482" s="4">
        <f t="shared" si="86"/>
        <v>0</v>
      </c>
      <c r="AP482" s="4"/>
      <c r="AQ482" s="4"/>
      <c r="AR482" t="s">
        <v>313</v>
      </c>
    </row>
    <row r="483" spans="1:44" ht="15">
      <c r="A483">
        <v>1169297</v>
      </c>
      <c r="B483" t="s">
        <v>21</v>
      </c>
      <c r="C483" t="s">
        <v>915</v>
      </c>
      <c r="D483" t="s">
        <v>24</v>
      </c>
      <c r="E483" t="s">
        <v>87</v>
      </c>
      <c r="F483" t="s">
        <v>22</v>
      </c>
      <c r="G483">
        <v>1864</v>
      </c>
      <c r="H483">
        <v>1979</v>
      </c>
      <c r="I483">
        <v>4</v>
      </c>
      <c r="J483">
        <v>3</v>
      </c>
      <c r="K483">
        <v>3</v>
      </c>
      <c r="L483">
        <v>0</v>
      </c>
      <c r="M483" s="5">
        <v>44679</v>
      </c>
      <c r="N483" s="1">
        <v>44696</v>
      </c>
      <c r="O483" s="1"/>
      <c r="P483" s="3">
        <f t="shared" si="82"/>
        <v>17</v>
      </c>
      <c r="Q483" s="3">
        <v>301</v>
      </c>
      <c r="R483">
        <v>235</v>
      </c>
      <c r="S483" s="7">
        <v>285700</v>
      </c>
      <c r="T483" s="4">
        <f t="shared" si="83"/>
        <v>14285</v>
      </c>
      <c r="U483" s="7">
        <v>345000</v>
      </c>
      <c r="V483" s="7">
        <v>270000</v>
      </c>
      <c r="W483" s="7"/>
      <c r="AA483" s="7">
        <f t="shared" si="81"/>
        <v>-15700</v>
      </c>
      <c r="AB483" s="7">
        <v>0</v>
      </c>
      <c r="AG483" s="9">
        <v>2013.09</v>
      </c>
      <c r="AH483" s="9">
        <f t="shared" si="84"/>
        <v>5.515315068493151</v>
      </c>
      <c r="AI483" s="9">
        <v>1660.1098356164384</v>
      </c>
      <c r="AJ483" s="6"/>
      <c r="AK483" s="9"/>
      <c r="AL483" s="9">
        <f t="shared" si="85"/>
        <v>664.18916753</v>
      </c>
      <c r="AN483" s="2">
        <v>0.025</v>
      </c>
      <c r="AO483" s="4">
        <f t="shared" si="86"/>
        <v>0</v>
      </c>
      <c r="AP483" s="4"/>
      <c r="AQ483" s="4"/>
      <c r="AR483" t="s">
        <v>190</v>
      </c>
    </row>
    <row r="484" spans="1:44" ht="15">
      <c r="A484">
        <v>1187720</v>
      </c>
      <c r="B484" t="s">
        <v>21</v>
      </c>
      <c r="C484" t="s">
        <v>923</v>
      </c>
      <c r="D484" t="s">
        <v>27</v>
      </c>
      <c r="E484" t="s">
        <v>613</v>
      </c>
      <c r="F484" t="s">
        <v>22</v>
      </c>
      <c r="G484">
        <v>2957</v>
      </c>
      <c r="H484">
        <v>1969</v>
      </c>
      <c r="I484">
        <v>4</v>
      </c>
      <c r="J484">
        <v>4</v>
      </c>
      <c r="K484">
        <v>3</v>
      </c>
      <c r="L484">
        <v>1</v>
      </c>
      <c r="M484" s="5">
        <v>44742</v>
      </c>
      <c r="N484" s="1">
        <v>44793</v>
      </c>
      <c r="O484" s="1"/>
      <c r="P484" s="3">
        <f t="shared" si="82"/>
        <v>51</v>
      </c>
      <c r="Q484" s="3">
        <v>238</v>
      </c>
      <c r="R484">
        <v>176</v>
      </c>
      <c r="S484" s="8">
        <v>385900</v>
      </c>
      <c r="T484" s="4">
        <f t="shared" si="83"/>
        <v>19295</v>
      </c>
      <c r="U484" s="7">
        <v>420000</v>
      </c>
      <c r="V484" s="7">
        <v>370000</v>
      </c>
      <c r="W484" s="7"/>
      <c r="AA484" s="7">
        <f t="shared" si="81"/>
        <v>-15900</v>
      </c>
      <c r="AB484" s="7">
        <v>0</v>
      </c>
      <c r="AG484" s="9">
        <v>2956.56</v>
      </c>
      <c r="AH484" s="9">
        <f t="shared" si="84"/>
        <v>8.100164383561644</v>
      </c>
      <c r="AI484" s="9">
        <v>1927.8391232876713</v>
      </c>
      <c r="AJ484" s="6"/>
      <c r="AK484" s="9"/>
      <c r="AL484" s="9">
        <f t="shared" si="85"/>
        <v>525.17283014</v>
      </c>
      <c r="AN484" s="2">
        <v>0.025</v>
      </c>
      <c r="AO484" s="4">
        <f t="shared" si="86"/>
        <v>0</v>
      </c>
      <c r="AP484" s="4"/>
      <c r="AQ484" s="4"/>
      <c r="AR484" t="s">
        <v>614</v>
      </c>
    </row>
    <row r="485" spans="1:44" ht="15">
      <c r="A485">
        <v>1169917</v>
      </c>
      <c r="B485" t="s">
        <v>21</v>
      </c>
      <c r="C485" t="s">
        <v>989</v>
      </c>
      <c r="D485" t="s">
        <v>24</v>
      </c>
      <c r="E485" t="s">
        <v>118</v>
      </c>
      <c r="F485" t="s">
        <v>22</v>
      </c>
      <c r="G485">
        <v>1585</v>
      </c>
      <c r="H485">
        <v>1984</v>
      </c>
      <c r="I485">
        <v>3</v>
      </c>
      <c r="J485">
        <v>2</v>
      </c>
      <c r="K485">
        <v>2</v>
      </c>
      <c r="L485">
        <v>0</v>
      </c>
      <c r="M485" s="5">
        <v>44672</v>
      </c>
      <c r="N485" s="1">
        <v>44699</v>
      </c>
      <c r="O485" s="1"/>
      <c r="P485" s="3">
        <f t="shared" si="82"/>
        <v>27</v>
      </c>
      <c r="Q485" s="3">
        <v>308</v>
      </c>
      <c r="R485">
        <v>249</v>
      </c>
      <c r="S485" s="7">
        <v>322300</v>
      </c>
      <c r="T485" s="4">
        <f t="shared" si="83"/>
        <v>16115</v>
      </c>
      <c r="U485" s="7">
        <v>366000</v>
      </c>
      <c r="V485" s="7">
        <v>306000</v>
      </c>
      <c r="W485" s="7"/>
      <c r="AA485" s="7">
        <f t="shared" si="81"/>
        <v>-16300</v>
      </c>
      <c r="AB485" s="7">
        <v>0</v>
      </c>
      <c r="AG485" s="9">
        <v>1810.11</v>
      </c>
      <c r="AH485" s="9">
        <f t="shared" si="84"/>
        <v>4.959205479452055</v>
      </c>
      <c r="AI485" s="9">
        <v>1527.4352876712328</v>
      </c>
      <c r="AJ485" s="6"/>
      <c r="AK485" s="9"/>
      <c r="AL485" s="9">
        <f t="shared" si="85"/>
        <v>679.63542724</v>
      </c>
      <c r="AN485" s="2">
        <v>0.0325</v>
      </c>
      <c r="AO485" s="4">
        <f t="shared" si="86"/>
        <v>0</v>
      </c>
      <c r="AP485" s="4"/>
      <c r="AQ485" s="4"/>
      <c r="AR485" t="s">
        <v>457</v>
      </c>
    </row>
    <row r="486" spans="1:44" ht="15">
      <c r="A486">
        <v>1181571</v>
      </c>
      <c r="B486" t="s">
        <v>21</v>
      </c>
      <c r="C486" t="s">
        <v>1049</v>
      </c>
      <c r="D486" t="s">
        <v>27</v>
      </c>
      <c r="E486" t="s">
        <v>577</v>
      </c>
      <c r="F486" t="s">
        <v>22</v>
      </c>
      <c r="G486">
        <v>1568</v>
      </c>
      <c r="H486">
        <v>1984</v>
      </c>
      <c r="I486">
        <v>3</v>
      </c>
      <c r="J486">
        <v>2</v>
      </c>
      <c r="K486">
        <v>2</v>
      </c>
      <c r="L486">
        <v>0</v>
      </c>
      <c r="M486" s="5">
        <v>44741</v>
      </c>
      <c r="N486" s="1">
        <v>44760</v>
      </c>
      <c r="O486" s="1"/>
      <c r="P486" s="3">
        <f t="shared" si="82"/>
        <v>19</v>
      </c>
      <c r="Q486" s="3">
        <v>239</v>
      </c>
      <c r="R486">
        <v>209</v>
      </c>
      <c r="S486" s="8">
        <v>345400</v>
      </c>
      <c r="T486" s="4">
        <f t="shared" si="83"/>
        <v>17270</v>
      </c>
      <c r="U486" s="7">
        <v>400000</v>
      </c>
      <c r="V486" s="7">
        <v>328000</v>
      </c>
      <c r="W486" s="7"/>
      <c r="AA486" s="7">
        <f t="shared" si="81"/>
        <v>-17400</v>
      </c>
      <c r="AB486" s="7">
        <v>0</v>
      </c>
      <c r="AG486" s="9">
        <v>2473.14</v>
      </c>
      <c r="AH486" s="9">
        <f t="shared" si="84"/>
        <v>6.77572602739726</v>
      </c>
      <c r="AI486" s="9">
        <v>1619.3985205479453</v>
      </c>
      <c r="AJ486" s="6"/>
      <c r="AK486" s="9"/>
      <c r="AL486" s="9">
        <f t="shared" si="85"/>
        <v>527.37943867</v>
      </c>
      <c r="AN486" s="2">
        <v>0.025</v>
      </c>
      <c r="AO486" s="4">
        <f t="shared" si="86"/>
        <v>0</v>
      </c>
      <c r="AP486" s="4"/>
      <c r="AQ486" s="4"/>
      <c r="AR486" t="s">
        <v>578</v>
      </c>
    </row>
    <row r="487" spans="1:44" ht="15">
      <c r="A487">
        <v>1167983</v>
      </c>
      <c r="B487" t="s">
        <v>21</v>
      </c>
      <c r="C487" t="s">
        <v>1083</v>
      </c>
      <c r="D487" t="s">
        <v>27</v>
      </c>
      <c r="E487" t="s">
        <v>93</v>
      </c>
      <c r="F487" t="s">
        <v>22</v>
      </c>
      <c r="G487">
        <v>2240</v>
      </c>
      <c r="H487">
        <v>1962</v>
      </c>
      <c r="I487">
        <v>4</v>
      </c>
      <c r="J487">
        <v>3</v>
      </c>
      <c r="K487">
        <v>2</v>
      </c>
      <c r="L487">
        <v>1</v>
      </c>
      <c r="M487" s="5">
        <v>44634</v>
      </c>
      <c r="N487" s="1">
        <v>44690</v>
      </c>
      <c r="O487" s="1"/>
      <c r="P487" s="3">
        <f t="shared" si="82"/>
        <v>56</v>
      </c>
      <c r="Q487" s="3">
        <v>346</v>
      </c>
      <c r="R487">
        <v>279</v>
      </c>
      <c r="S487" s="7">
        <v>326500</v>
      </c>
      <c r="T487" s="4">
        <f t="shared" si="83"/>
        <v>16325</v>
      </c>
      <c r="U487" s="7">
        <v>400000</v>
      </c>
      <c r="V487" s="7">
        <v>309000</v>
      </c>
      <c r="W487" s="7"/>
      <c r="AA487" s="7">
        <f t="shared" si="81"/>
        <v>-17500</v>
      </c>
      <c r="AB487" s="7">
        <v>0</v>
      </c>
      <c r="AG487" s="9">
        <v>1505.12</v>
      </c>
      <c r="AH487" s="9">
        <f t="shared" si="84"/>
        <v>4.123616438356164</v>
      </c>
      <c r="AI487" s="9">
        <v>1426.7712876712328</v>
      </c>
      <c r="AJ487" s="6"/>
      <c r="AK487" s="9"/>
      <c r="AL487" s="9">
        <f t="shared" si="85"/>
        <v>763.48655138</v>
      </c>
      <c r="AN487" s="2">
        <v>0.0325</v>
      </c>
      <c r="AO487" s="4">
        <f t="shared" si="86"/>
        <v>0</v>
      </c>
      <c r="AP487" s="4"/>
      <c r="AQ487" s="4"/>
      <c r="AR487" t="s">
        <v>513</v>
      </c>
    </row>
    <row r="488" spans="1:44" ht="15">
      <c r="A488">
        <v>1179138</v>
      </c>
      <c r="B488" t="s">
        <v>21</v>
      </c>
      <c r="C488" t="s">
        <v>1342</v>
      </c>
      <c r="D488" t="s">
        <v>172</v>
      </c>
      <c r="E488" t="s">
        <v>449</v>
      </c>
      <c r="F488" t="s">
        <v>22</v>
      </c>
      <c r="G488">
        <v>2237</v>
      </c>
      <c r="H488">
        <v>1976</v>
      </c>
      <c r="I488">
        <v>3</v>
      </c>
      <c r="J488">
        <v>2</v>
      </c>
      <c r="K488">
        <v>2</v>
      </c>
      <c r="L488">
        <v>0</v>
      </c>
      <c r="M488" s="5">
        <v>44694</v>
      </c>
      <c r="N488" s="1">
        <v>44743</v>
      </c>
      <c r="O488" s="1"/>
      <c r="P488" s="3">
        <f t="shared" si="82"/>
        <v>49</v>
      </c>
      <c r="Q488" s="3">
        <v>286</v>
      </c>
      <c r="R488">
        <v>205</v>
      </c>
      <c r="S488" s="8">
        <v>346500</v>
      </c>
      <c r="T488" s="4">
        <f t="shared" si="83"/>
        <v>17325</v>
      </c>
      <c r="U488" s="7">
        <v>395000</v>
      </c>
      <c r="V488" s="7">
        <v>328000</v>
      </c>
      <c r="W488" s="7"/>
      <c r="AA488" s="7">
        <f t="shared" si="81"/>
        <v>-18500</v>
      </c>
      <c r="AB488" s="7">
        <v>0</v>
      </c>
      <c r="AG488" s="9">
        <v>3823.55</v>
      </c>
      <c r="AH488" s="9">
        <f t="shared" si="84"/>
        <v>10.475479452054795</v>
      </c>
      <c r="AI488" s="9">
        <v>2995.9871232876717</v>
      </c>
      <c r="AJ488" s="6"/>
      <c r="AK488" s="9"/>
      <c r="AL488" s="9">
        <f t="shared" si="85"/>
        <v>631.09003958</v>
      </c>
      <c r="AN488" s="2">
        <v>0.025</v>
      </c>
      <c r="AO488" s="4">
        <f t="shared" si="86"/>
        <v>0</v>
      </c>
      <c r="AP488" s="4"/>
      <c r="AQ488" s="4"/>
      <c r="AR488" t="s">
        <v>450</v>
      </c>
    </row>
    <row r="489" spans="1:44" ht="15">
      <c r="A489">
        <v>1182822</v>
      </c>
      <c r="B489" t="s">
        <v>21</v>
      </c>
      <c r="C489" t="s">
        <v>1219</v>
      </c>
      <c r="D489" t="s">
        <v>27</v>
      </c>
      <c r="E489" t="s">
        <v>464</v>
      </c>
      <c r="F489" t="s">
        <v>22</v>
      </c>
      <c r="G489">
        <v>1732</v>
      </c>
      <c r="H489">
        <v>1979</v>
      </c>
      <c r="I489">
        <v>3</v>
      </c>
      <c r="J489">
        <v>2</v>
      </c>
      <c r="K489">
        <v>2</v>
      </c>
      <c r="L489">
        <v>0</v>
      </c>
      <c r="M489" s="5">
        <v>44748</v>
      </c>
      <c r="N489" s="1">
        <v>44767</v>
      </c>
      <c r="O489" s="1"/>
      <c r="P489" s="3">
        <f t="shared" si="82"/>
        <v>19</v>
      </c>
      <c r="Q489" s="3">
        <v>232</v>
      </c>
      <c r="R489">
        <v>201</v>
      </c>
      <c r="S489" s="8">
        <v>372500</v>
      </c>
      <c r="T489" s="4">
        <f t="shared" si="83"/>
        <v>18625</v>
      </c>
      <c r="U489" s="7">
        <v>435000</v>
      </c>
      <c r="V489" s="7">
        <v>354000</v>
      </c>
      <c r="W489" s="7"/>
      <c r="AA489" s="7">
        <f t="shared" si="81"/>
        <v>-18500</v>
      </c>
      <c r="AB489" s="7">
        <v>0</v>
      </c>
      <c r="AG489" s="9">
        <v>2579.73</v>
      </c>
      <c r="AH489" s="9">
        <f t="shared" si="84"/>
        <v>7.067753424657535</v>
      </c>
      <c r="AI489" s="9">
        <v>1639.718794520548</v>
      </c>
      <c r="AJ489" s="6"/>
      <c r="AK489" s="9"/>
      <c r="AL489" s="9">
        <f t="shared" si="85"/>
        <v>511.93317896</v>
      </c>
      <c r="AN489" s="2">
        <v>0.025</v>
      </c>
      <c r="AO489" s="4">
        <f t="shared" si="86"/>
        <v>0</v>
      </c>
      <c r="AP489" s="4"/>
      <c r="AQ489" s="4"/>
      <c r="AR489" t="s">
        <v>465</v>
      </c>
    </row>
    <row r="490" spans="1:44" ht="15">
      <c r="A490">
        <v>1169924</v>
      </c>
      <c r="B490" t="s">
        <v>21</v>
      </c>
      <c r="C490" t="s">
        <v>1043</v>
      </c>
      <c r="D490" t="s">
        <v>27</v>
      </c>
      <c r="E490" t="s">
        <v>428</v>
      </c>
      <c r="F490" t="s">
        <v>22</v>
      </c>
      <c r="G490">
        <v>1250</v>
      </c>
      <c r="H490">
        <v>1958</v>
      </c>
      <c r="I490">
        <v>3</v>
      </c>
      <c r="J490">
        <v>2</v>
      </c>
      <c r="K490">
        <v>2</v>
      </c>
      <c r="L490">
        <v>0</v>
      </c>
      <c r="M490" s="5">
        <v>44663</v>
      </c>
      <c r="N490" s="1">
        <v>44699</v>
      </c>
      <c r="O490" s="1"/>
      <c r="P490" s="3">
        <f t="shared" si="82"/>
        <v>36</v>
      </c>
      <c r="Q490" s="3">
        <v>317</v>
      </c>
      <c r="R490">
        <v>256</v>
      </c>
      <c r="S490" s="7">
        <v>217400</v>
      </c>
      <c r="T490" s="4">
        <f t="shared" si="83"/>
        <v>10870</v>
      </c>
      <c r="U490" s="7">
        <v>271000</v>
      </c>
      <c r="V490" s="7">
        <v>198000</v>
      </c>
      <c r="W490" s="7"/>
      <c r="AA490" s="7">
        <f t="shared" si="81"/>
        <v>-19400</v>
      </c>
      <c r="AB490" s="7">
        <v>0</v>
      </c>
      <c r="AG490" s="9">
        <v>1870.52</v>
      </c>
      <c r="AH490" s="9">
        <f t="shared" si="84"/>
        <v>5.1247123287671235</v>
      </c>
      <c r="AI490" s="9">
        <v>1624.5338082191781</v>
      </c>
      <c r="AJ490" s="6"/>
      <c r="AK490" s="9"/>
      <c r="AL490" s="9">
        <f t="shared" si="85"/>
        <v>699.49490401</v>
      </c>
      <c r="AN490" s="2">
        <v>0.0325</v>
      </c>
      <c r="AO490" s="4">
        <f t="shared" si="86"/>
        <v>0</v>
      </c>
      <c r="AP490" s="4"/>
      <c r="AQ490" s="4"/>
      <c r="AR490" t="s">
        <v>429</v>
      </c>
    </row>
    <row r="491" spans="1:44" ht="15">
      <c r="A491">
        <v>1174611</v>
      </c>
      <c r="B491" t="s">
        <v>21</v>
      </c>
      <c r="C491" t="s">
        <v>1086</v>
      </c>
      <c r="D491" t="s">
        <v>27</v>
      </c>
      <c r="E491" t="s">
        <v>79</v>
      </c>
      <c r="F491" t="s">
        <v>22</v>
      </c>
      <c r="G491">
        <v>1244</v>
      </c>
      <c r="H491">
        <v>1985</v>
      </c>
      <c r="I491">
        <v>3</v>
      </c>
      <c r="J491">
        <v>2</v>
      </c>
      <c r="K491">
        <v>2</v>
      </c>
      <c r="L491">
        <v>0</v>
      </c>
      <c r="M491" s="5">
        <v>44693</v>
      </c>
      <c r="N491" s="1">
        <v>44722</v>
      </c>
      <c r="O491" s="1"/>
      <c r="P491" s="3">
        <f t="shared" si="82"/>
        <v>29</v>
      </c>
      <c r="Q491" s="3">
        <v>287</v>
      </c>
      <c r="R491">
        <v>247</v>
      </c>
      <c r="S491" s="7">
        <v>229400</v>
      </c>
      <c r="T491" s="4">
        <f t="shared" si="83"/>
        <v>11470</v>
      </c>
      <c r="U491" s="7">
        <v>280000</v>
      </c>
      <c r="V491" s="7">
        <v>208000</v>
      </c>
      <c r="W491" s="7"/>
      <c r="AA491" s="7">
        <f t="shared" si="81"/>
        <v>-21400</v>
      </c>
      <c r="AB491" s="7">
        <v>0</v>
      </c>
      <c r="AG491" s="9">
        <v>2210.96</v>
      </c>
      <c r="AH491" s="9">
        <f t="shared" si="84"/>
        <v>6.057424657534247</v>
      </c>
      <c r="AI491" s="9">
        <v>1738.4808767123288</v>
      </c>
      <c r="AJ491" s="6"/>
      <c r="AK491" s="9"/>
      <c r="AL491" s="9">
        <f t="shared" si="85"/>
        <v>633.29664811</v>
      </c>
      <c r="AN491" s="2">
        <v>0.025</v>
      </c>
      <c r="AO491" s="4">
        <f t="shared" si="86"/>
        <v>0</v>
      </c>
      <c r="AP491" s="4"/>
      <c r="AQ491" s="4"/>
      <c r="AR491" t="s">
        <v>563</v>
      </c>
    </row>
    <row r="492" spans="1:44" ht="15">
      <c r="A492">
        <v>1172503</v>
      </c>
      <c r="B492" t="s">
        <v>21</v>
      </c>
      <c r="C492" t="s">
        <v>917</v>
      </c>
      <c r="D492" t="s">
        <v>27</v>
      </c>
      <c r="E492" t="s">
        <v>339</v>
      </c>
      <c r="F492" t="s">
        <v>22</v>
      </c>
      <c r="G492">
        <v>1146</v>
      </c>
      <c r="H492">
        <v>1951</v>
      </c>
      <c r="I492">
        <v>3</v>
      </c>
      <c r="J492">
        <v>1</v>
      </c>
      <c r="K492">
        <v>1</v>
      </c>
      <c r="L492">
        <v>0</v>
      </c>
      <c r="M492" s="5">
        <v>44698</v>
      </c>
      <c r="N492" s="1">
        <v>44713</v>
      </c>
      <c r="O492" s="1"/>
      <c r="P492" s="3">
        <f t="shared" si="82"/>
        <v>15</v>
      </c>
      <c r="Q492" s="3">
        <v>282</v>
      </c>
      <c r="R492">
        <v>251</v>
      </c>
      <c r="S492" s="7">
        <v>219700</v>
      </c>
      <c r="T492" s="4">
        <f t="shared" si="83"/>
        <v>10985</v>
      </c>
      <c r="U492" s="7">
        <v>275000</v>
      </c>
      <c r="V492" s="7">
        <v>198000</v>
      </c>
      <c r="W492" s="7"/>
      <c r="AA492" s="7">
        <f t="shared" si="81"/>
        <v>-21700</v>
      </c>
      <c r="AB492" s="7">
        <v>0</v>
      </c>
      <c r="AG492" s="9">
        <v>1385.39</v>
      </c>
      <c r="AH492" s="9">
        <f t="shared" si="84"/>
        <v>3.795589041095891</v>
      </c>
      <c r="AI492" s="9">
        <v>1070.3561095890411</v>
      </c>
      <c r="AJ492" s="6"/>
      <c r="AK492" s="9"/>
      <c r="AL492" s="9">
        <f t="shared" si="85"/>
        <v>622.26360546</v>
      </c>
      <c r="AN492" s="2">
        <v>0.025</v>
      </c>
      <c r="AO492" s="4">
        <f t="shared" si="86"/>
        <v>0</v>
      </c>
      <c r="AP492" s="4"/>
      <c r="AQ492" s="4"/>
      <c r="AR492" t="s">
        <v>340</v>
      </c>
    </row>
    <row r="493" spans="1:44" ht="15">
      <c r="A493">
        <v>1180421</v>
      </c>
      <c r="B493" t="s">
        <v>21</v>
      </c>
      <c r="C493" t="s">
        <v>1058</v>
      </c>
      <c r="D493" t="s">
        <v>27</v>
      </c>
      <c r="E493" t="s">
        <v>89</v>
      </c>
      <c r="F493" t="s">
        <v>22</v>
      </c>
      <c r="G493">
        <v>1784</v>
      </c>
      <c r="H493">
        <v>1986</v>
      </c>
      <c r="I493">
        <v>3</v>
      </c>
      <c r="J493">
        <v>2</v>
      </c>
      <c r="K493">
        <v>2</v>
      </c>
      <c r="L493">
        <v>0</v>
      </c>
      <c r="M493" s="5">
        <v>44739</v>
      </c>
      <c r="N493" s="1">
        <v>44753</v>
      </c>
      <c r="O493" s="1"/>
      <c r="P493" s="3">
        <f t="shared" si="82"/>
        <v>14</v>
      </c>
      <c r="Q493" s="3">
        <v>241</v>
      </c>
      <c r="R493">
        <v>190</v>
      </c>
      <c r="S493" s="8">
        <v>317100</v>
      </c>
      <c r="T493" s="4">
        <f t="shared" si="83"/>
        <v>15855</v>
      </c>
      <c r="U493" s="7">
        <v>350000</v>
      </c>
      <c r="V493" s="7">
        <v>295000</v>
      </c>
      <c r="W493" s="7"/>
      <c r="AA493" s="7">
        <f t="shared" si="81"/>
        <v>-22100</v>
      </c>
      <c r="AB493" s="7">
        <v>0</v>
      </c>
      <c r="AG493" s="9">
        <v>3710.69</v>
      </c>
      <c r="AH493" s="9">
        <f t="shared" si="84"/>
        <v>10.16627397260274</v>
      </c>
      <c r="AI493" s="9">
        <v>2450.07202739726</v>
      </c>
      <c r="AJ493" s="6"/>
      <c r="AK493" s="9"/>
      <c r="AL493" s="9">
        <f t="shared" si="85"/>
        <v>531.79265573</v>
      </c>
      <c r="AN493" s="2">
        <v>0.025</v>
      </c>
      <c r="AO493" s="4">
        <f t="shared" si="86"/>
        <v>0</v>
      </c>
      <c r="AP493" s="4"/>
      <c r="AQ493" s="4"/>
      <c r="AR493" t="s">
        <v>90</v>
      </c>
    </row>
    <row r="494" spans="1:44" ht="15">
      <c r="A494">
        <v>1190639</v>
      </c>
      <c r="B494" t="s">
        <v>21</v>
      </c>
      <c r="C494" t="s">
        <v>1224</v>
      </c>
      <c r="D494" t="s">
        <v>163</v>
      </c>
      <c r="E494" t="s">
        <v>162</v>
      </c>
      <c r="F494" t="s">
        <v>22</v>
      </c>
      <c r="G494">
        <v>2136</v>
      </c>
      <c r="H494">
        <v>1988</v>
      </c>
      <c r="I494">
        <v>3</v>
      </c>
      <c r="J494">
        <v>2</v>
      </c>
      <c r="K494">
        <v>2</v>
      </c>
      <c r="L494">
        <v>0</v>
      </c>
      <c r="M494" s="5">
        <v>44758</v>
      </c>
      <c r="N494" s="1">
        <v>44812</v>
      </c>
      <c r="O494" s="1"/>
      <c r="P494" s="3">
        <f t="shared" si="82"/>
        <v>54</v>
      </c>
      <c r="Q494" s="3">
        <v>222</v>
      </c>
      <c r="R494">
        <v>157</v>
      </c>
      <c r="S494" s="7">
        <v>368600</v>
      </c>
      <c r="T494" s="4">
        <f t="shared" si="83"/>
        <v>18430</v>
      </c>
      <c r="U494" s="7">
        <v>395000</v>
      </c>
      <c r="V494" s="7">
        <v>346000</v>
      </c>
      <c r="W494" s="7"/>
      <c r="AA494" s="7">
        <f t="shared" si="81"/>
        <v>-22600</v>
      </c>
      <c r="AB494" s="7">
        <v>0</v>
      </c>
      <c r="AG494" s="9">
        <v>1514.67</v>
      </c>
      <c r="AH494" s="9">
        <f t="shared" si="84"/>
        <v>4.149780821917808</v>
      </c>
      <c r="AI494" s="9">
        <v>921.2513424657534</v>
      </c>
      <c r="AJ494" s="6"/>
      <c r="AK494" s="9"/>
      <c r="AL494" s="9">
        <f t="shared" si="85"/>
        <v>489.86709366</v>
      </c>
      <c r="AN494" s="2">
        <v>0.025</v>
      </c>
      <c r="AO494" s="4">
        <f t="shared" si="86"/>
        <v>0</v>
      </c>
      <c r="AP494" s="4"/>
      <c r="AQ494" s="4"/>
      <c r="AR494" t="s">
        <v>625</v>
      </c>
    </row>
    <row r="495" spans="1:44" ht="15">
      <c r="A495">
        <v>1192183</v>
      </c>
      <c r="B495" t="s">
        <v>21</v>
      </c>
      <c r="C495" t="s">
        <v>1225</v>
      </c>
      <c r="D495" t="s">
        <v>163</v>
      </c>
      <c r="E495" t="s">
        <v>162</v>
      </c>
      <c r="F495" t="s">
        <v>22</v>
      </c>
      <c r="G495">
        <v>2884</v>
      </c>
      <c r="H495">
        <v>2002</v>
      </c>
      <c r="I495">
        <v>4</v>
      </c>
      <c r="J495">
        <v>3</v>
      </c>
      <c r="K495">
        <v>2</v>
      </c>
      <c r="L495">
        <v>1</v>
      </c>
      <c r="M495" s="5">
        <v>44736</v>
      </c>
      <c r="N495" s="1">
        <v>44820</v>
      </c>
      <c r="O495" s="1"/>
      <c r="P495" s="3">
        <f t="shared" si="82"/>
        <v>84</v>
      </c>
      <c r="Q495" s="3">
        <v>244</v>
      </c>
      <c r="R495">
        <v>149</v>
      </c>
      <c r="S495" s="8">
        <v>464500</v>
      </c>
      <c r="T495" s="4">
        <f t="shared" si="83"/>
        <v>23225</v>
      </c>
      <c r="U495" s="7">
        <v>485000</v>
      </c>
      <c r="V495" s="7">
        <v>440000</v>
      </c>
      <c r="W495" s="7"/>
      <c r="AA495" s="7">
        <f t="shared" si="81"/>
        <v>-24500</v>
      </c>
      <c r="AB495" s="7">
        <v>0</v>
      </c>
      <c r="AG495" s="9">
        <v>3305.19</v>
      </c>
      <c r="AH495" s="9">
        <f t="shared" si="84"/>
        <v>9.055315068493151</v>
      </c>
      <c r="AI495" s="9">
        <v>2209.4968767123287</v>
      </c>
      <c r="AJ495" s="6"/>
      <c r="AK495" s="9"/>
      <c r="AL495" s="9">
        <f t="shared" si="85"/>
        <v>538.41248132</v>
      </c>
      <c r="AN495" s="2">
        <v>0.025</v>
      </c>
      <c r="AO495" s="4">
        <f t="shared" si="86"/>
        <v>0</v>
      </c>
      <c r="AP495" s="4"/>
      <c r="AQ495" s="4"/>
      <c r="AR495" t="s">
        <v>636</v>
      </c>
    </row>
    <row r="496" spans="1:44" ht="15">
      <c r="A496">
        <v>1177414</v>
      </c>
      <c r="B496" t="s">
        <v>21</v>
      </c>
      <c r="C496" t="s">
        <v>1331</v>
      </c>
      <c r="D496" t="s">
        <v>27</v>
      </c>
      <c r="E496" t="s">
        <v>211</v>
      </c>
      <c r="F496" t="s">
        <v>22</v>
      </c>
      <c r="G496">
        <v>936</v>
      </c>
      <c r="H496">
        <v>1940</v>
      </c>
      <c r="I496">
        <v>2</v>
      </c>
      <c r="J496">
        <v>1</v>
      </c>
      <c r="K496">
        <v>1</v>
      </c>
      <c r="L496">
        <v>0</v>
      </c>
      <c r="M496" s="5">
        <v>44722</v>
      </c>
      <c r="N496" s="1">
        <v>44736</v>
      </c>
      <c r="O496" s="1"/>
      <c r="P496" s="3">
        <f t="shared" si="82"/>
        <v>14</v>
      </c>
      <c r="Q496" s="3">
        <v>258</v>
      </c>
      <c r="R496">
        <v>228</v>
      </c>
      <c r="S496" s="8">
        <v>219100</v>
      </c>
      <c r="T496" s="4">
        <f t="shared" si="83"/>
        <v>10955</v>
      </c>
      <c r="U496" s="7">
        <v>270000</v>
      </c>
      <c r="V496" s="7">
        <v>194000</v>
      </c>
      <c r="W496" s="7"/>
      <c r="AA496" s="7">
        <f t="shared" si="81"/>
        <v>-25100</v>
      </c>
      <c r="AB496" s="7">
        <v>0</v>
      </c>
      <c r="AG496" s="9">
        <v>1783.57</v>
      </c>
      <c r="AH496" s="9">
        <f t="shared" si="84"/>
        <v>4.886493150684931</v>
      </c>
      <c r="AI496" s="9">
        <v>1260.7152328767122</v>
      </c>
      <c r="AJ496" s="6"/>
      <c r="AK496" s="9"/>
      <c r="AL496" s="9">
        <f t="shared" si="85"/>
        <v>569.30500074</v>
      </c>
      <c r="AN496" s="2">
        <v>0.025</v>
      </c>
      <c r="AO496" s="4">
        <f t="shared" si="86"/>
        <v>0</v>
      </c>
      <c r="AP496" s="4"/>
      <c r="AQ496" s="4"/>
      <c r="AR496" t="s">
        <v>212</v>
      </c>
    </row>
    <row r="497" spans="1:44" ht="15">
      <c r="A497">
        <v>1183821</v>
      </c>
      <c r="B497" t="s">
        <v>21</v>
      </c>
      <c r="C497" t="s">
        <v>1292</v>
      </c>
      <c r="D497" t="s">
        <v>27</v>
      </c>
      <c r="E497" t="s">
        <v>477</v>
      </c>
      <c r="F497" t="s">
        <v>22</v>
      </c>
      <c r="G497">
        <v>1184</v>
      </c>
      <c r="H497">
        <v>1943</v>
      </c>
      <c r="I497">
        <v>3</v>
      </c>
      <c r="J497">
        <v>2</v>
      </c>
      <c r="K497">
        <v>2</v>
      </c>
      <c r="L497">
        <v>0</v>
      </c>
      <c r="M497" s="5">
        <v>44755</v>
      </c>
      <c r="N497" s="1">
        <v>44771</v>
      </c>
      <c r="O497" s="1"/>
      <c r="P497" s="3">
        <f t="shared" si="82"/>
        <v>16</v>
      </c>
      <c r="Q497" s="3">
        <v>225</v>
      </c>
      <c r="R497">
        <v>188</v>
      </c>
      <c r="S497" s="8">
        <v>379300</v>
      </c>
      <c r="T497" s="4">
        <f t="shared" si="83"/>
        <v>18965</v>
      </c>
      <c r="U497" s="7">
        <v>420000</v>
      </c>
      <c r="V497" s="7">
        <v>354000</v>
      </c>
      <c r="W497" s="7"/>
      <c r="AA497" s="7">
        <f t="shared" si="81"/>
        <v>-25300</v>
      </c>
      <c r="AB497" s="7">
        <v>0</v>
      </c>
      <c r="AG497" s="9">
        <v>2778.29</v>
      </c>
      <c r="AH497" s="9">
        <f t="shared" si="84"/>
        <v>7.611753424657534</v>
      </c>
      <c r="AI497" s="9">
        <v>1712.6445205479451</v>
      </c>
      <c r="AJ497" s="6"/>
      <c r="AK497" s="9"/>
      <c r="AL497" s="9">
        <f t="shared" si="85"/>
        <v>496.48691925</v>
      </c>
      <c r="AN497" s="2">
        <v>0.025</v>
      </c>
      <c r="AO497" s="4">
        <f t="shared" si="86"/>
        <v>0</v>
      </c>
      <c r="AP497" s="4"/>
      <c r="AQ497" s="4"/>
      <c r="AR497" t="s">
        <v>478</v>
      </c>
    </row>
    <row r="498" spans="1:44" ht="15">
      <c r="A498">
        <v>1165680</v>
      </c>
      <c r="B498" t="s">
        <v>21</v>
      </c>
      <c r="C498" t="s">
        <v>935</v>
      </c>
      <c r="D498" t="s">
        <v>27</v>
      </c>
      <c r="E498" t="s">
        <v>232</v>
      </c>
      <c r="F498" t="s">
        <v>22</v>
      </c>
      <c r="G498">
        <v>1770</v>
      </c>
      <c r="H498">
        <v>1959</v>
      </c>
      <c r="I498">
        <v>3</v>
      </c>
      <c r="J498">
        <v>2</v>
      </c>
      <c r="K498">
        <v>2</v>
      </c>
      <c r="L498">
        <v>0</v>
      </c>
      <c r="M498" s="5">
        <v>44645</v>
      </c>
      <c r="N498" s="1">
        <v>44677</v>
      </c>
      <c r="O498" s="1"/>
      <c r="P498" s="3">
        <f t="shared" si="82"/>
        <v>32</v>
      </c>
      <c r="Q498" s="3">
        <v>335</v>
      </c>
      <c r="R498">
        <v>267</v>
      </c>
      <c r="S498" s="7">
        <v>245200</v>
      </c>
      <c r="T498" s="4">
        <f t="shared" si="83"/>
        <v>12260</v>
      </c>
      <c r="U498" s="7">
        <v>266000</v>
      </c>
      <c r="V498" s="7">
        <v>218000</v>
      </c>
      <c r="W498" s="7"/>
      <c r="AA498" s="7">
        <f aca="true" t="shared" si="87" ref="AA498:AA508">V498-S498</f>
        <v>-27200</v>
      </c>
      <c r="AB498" s="7">
        <v>0</v>
      </c>
      <c r="AG498" s="9">
        <v>2706.66</v>
      </c>
      <c r="AH498" s="9">
        <f t="shared" si="84"/>
        <v>7.415506849315068</v>
      </c>
      <c r="AI498" s="9">
        <v>2484.1947945205475</v>
      </c>
      <c r="AJ498" s="6"/>
      <c r="AK498" s="9"/>
      <c r="AL498" s="9">
        <f t="shared" si="85"/>
        <v>739.2138575500001</v>
      </c>
      <c r="AN498" s="2">
        <v>0.025</v>
      </c>
      <c r="AO498" s="4">
        <f t="shared" si="86"/>
        <v>0</v>
      </c>
      <c r="AP498" s="4"/>
      <c r="AQ498" s="4"/>
      <c r="AR498" t="s">
        <v>233</v>
      </c>
    </row>
    <row r="499" spans="1:44" ht="15">
      <c r="A499">
        <v>1169371</v>
      </c>
      <c r="B499" t="s">
        <v>21</v>
      </c>
      <c r="C499" t="s">
        <v>1061</v>
      </c>
      <c r="D499" t="s">
        <v>27</v>
      </c>
      <c r="E499" t="s">
        <v>134</v>
      </c>
      <c r="F499" t="s">
        <v>22</v>
      </c>
      <c r="G499">
        <v>1299</v>
      </c>
      <c r="H499">
        <v>1955</v>
      </c>
      <c r="I499">
        <v>3</v>
      </c>
      <c r="J499">
        <v>2</v>
      </c>
      <c r="K499">
        <v>1</v>
      </c>
      <c r="L499">
        <v>1</v>
      </c>
      <c r="M499" s="5">
        <v>44665</v>
      </c>
      <c r="N499" s="1">
        <v>44697</v>
      </c>
      <c r="O499" s="1"/>
      <c r="P499" s="3">
        <f t="shared" si="82"/>
        <v>32</v>
      </c>
      <c r="Q499" s="3">
        <v>315</v>
      </c>
      <c r="R499">
        <v>272</v>
      </c>
      <c r="S499" s="7">
        <v>259400</v>
      </c>
      <c r="T499" s="4">
        <f t="shared" si="83"/>
        <v>12970</v>
      </c>
      <c r="U499" s="7">
        <v>290000</v>
      </c>
      <c r="V499" s="7">
        <v>231000</v>
      </c>
      <c r="W499" s="7"/>
      <c r="AA499" s="7">
        <f t="shared" si="87"/>
        <v>-28400</v>
      </c>
      <c r="AB499" s="7">
        <v>0</v>
      </c>
      <c r="AG499" s="9">
        <v>2476.96</v>
      </c>
      <c r="AH499" s="9">
        <f t="shared" si="84"/>
        <v>6.786191780821918</v>
      </c>
      <c r="AI499" s="9">
        <v>2137.650410958904</v>
      </c>
      <c r="AJ499" s="6"/>
      <c r="AK499" s="9"/>
      <c r="AL499" s="9">
        <f t="shared" si="85"/>
        <v>695.08168695</v>
      </c>
      <c r="AN499" s="2">
        <v>0.0325</v>
      </c>
      <c r="AO499" s="4">
        <f t="shared" si="86"/>
        <v>0</v>
      </c>
      <c r="AP499" s="4"/>
      <c r="AQ499" s="4"/>
      <c r="AR499" t="s">
        <v>135</v>
      </c>
    </row>
    <row r="500" spans="1:44" ht="15">
      <c r="A500">
        <v>1195562</v>
      </c>
      <c r="B500" t="s">
        <v>21</v>
      </c>
      <c r="C500" t="s">
        <v>1217</v>
      </c>
      <c r="D500" t="s">
        <v>27</v>
      </c>
      <c r="E500" t="s">
        <v>391</v>
      </c>
      <c r="F500" t="s">
        <v>22</v>
      </c>
      <c r="G500">
        <v>1462</v>
      </c>
      <c r="H500">
        <v>1987</v>
      </c>
      <c r="I500">
        <v>3</v>
      </c>
      <c r="J500">
        <v>2</v>
      </c>
      <c r="K500">
        <v>2</v>
      </c>
      <c r="L500">
        <v>0</v>
      </c>
      <c r="M500" s="5">
        <v>44814</v>
      </c>
      <c r="N500" s="1">
        <v>44845</v>
      </c>
      <c r="O500" s="1"/>
      <c r="P500" s="3">
        <f t="shared" si="82"/>
        <v>31</v>
      </c>
      <c r="Q500" s="3">
        <v>166</v>
      </c>
      <c r="R500">
        <v>128</v>
      </c>
      <c r="S500" s="8">
        <v>402700</v>
      </c>
      <c r="T500" s="4">
        <f t="shared" si="83"/>
        <v>20135</v>
      </c>
      <c r="U500" s="7">
        <v>431000</v>
      </c>
      <c r="V500" s="7">
        <v>374000</v>
      </c>
      <c r="W500" s="7"/>
      <c r="AA500" s="7">
        <f t="shared" si="87"/>
        <v>-28700</v>
      </c>
      <c r="AB500" s="7">
        <v>0</v>
      </c>
      <c r="AG500" s="9">
        <v>2000.34</v>
      </c>
      <c r="AH500" s="9">
        <f t="shared" si="84"/>
        <v>5.480383561643835</v>
      </c>
      <c r="AI500" s="9">
        <v>909.7436712328766</v>
      </c>
      <c r="AJ500" s="6"/>
      <c r="AK500" s="9"/>
      <c r="AL500" s="9">
        <f t="shared" si="85"/>
        <v>366.29701598</v>
      </c>
      <c r="AN500" s="2">
        <v>0.025</v>
      </c>
      <c r="AO500" s="4">
        <f t="shared" si="86"/>
        <v>0</v>
      </c>
      <c r="AP500" s="4"/>
      <c r="AQ500" s="4"/>
      <c r="AR500" t="s">
        <v>392</v>
      </c>
    </row>
    <row r="501" spans="1:44" ht="15">
      <c r="A501">
        <v>1169569</v>
      </c>
      <c r="B501" t="s">
        <v>21</v>
      </c>
      <c r="C501" t="s">
        <v>1035</v>
      </c>
      <c r="D501" t="s">
        <v>27</v>
      </c>
      <c r="E501" t="s">
        <v>490</v>
      </c>
      <c r="F501" t="s">
        <v>22</v>
      </c>
      <c r="G501">
        <v>2520</v>
      </c>
      <c r="H501">
        <v>1992</v>
      </c>
      <c r="I501">
        <v>4</v>
      </c>
      <c r="J501">
        <v>3</v>
      </c>
      <c r="K501">
        <v>3</v>
      </c>
      <c r="L501">
        <v>0</v>
      </c>
      <c r="M501" s="5">
        <v>44634</v>
      </c>
      <c r="N501" s="1">
        <v>44698</v>
      </c>
      <c r="O501" s="1"/>
      <c r="P501" s="3">
        <f t="shared" si="82"/>
        <v>64</v>
      </c>
      <c r="Q501" s="3">
        <v>346</v>
      </c>
      <c r="R501">
        <v>249</v>
      </c>
      <c r="S501" s="7">
        <v>474300</v>
      </c>
      <c r="T501" s="4">
        <f t="shared" si="83"/>
        <v>23715</v>
      </c>
      <c r="U501" s="7">
        <v>531000</v>
      </c>
      <c r="V501" s="7">
        <v>436000</v>
      </c>
      <c r="W501" s="7"/>
      <c r="AA501" s="7">
        <f t="shared" si="87"/>
        <v>-38300</v>
      </c>
      <c r="AB501" s="7">
        <v>0</v>
      </c>
      <c r="AG501" s="9">
        <v>3643.49</v>
      </c>
      <c r="AH501" s="9">
        <f t="shared" si="84"/>
        <v>9.982164383561644</v>
      </c>
      <c r="AI501" s="9">
        <v>3453.8288767123286</v>
      </c>
      <c r="AJ501" s="6"/>
      <c r="AK501" s="9"/>
      <c r="AL501" s="9">
        <f t="shared" si="85"/>
        <v>763.48655138</v>
      </c>
      <c r="AN501" s="2">
        <v>0.0325</v>
      </c>
      <c r="AO501" s="4">
        <f t="shared" si="86"/>
        <v>0</v>
      </c>
      <c r="AP501" s="4"/>
      <c r="AQ501" s="4"/>
      <c r="AR501" t="s">
        <v>491</v>
      </c>
    </row>
    <row r="502" spans="1:44" ht="15">
      <c r="A502">
        <v>1186381</v>
      </c>
      <c r="B502" t="s">
        <v>21</v>
      </c>
      <c r="C502" t="s">
        <v>908</v>
      </c>
      <c r="D502" t="s">
        <v>27</v>
      </c>
      <c r="E502" t="s">
        <v>238</v>
      </c>
      <c r="F502" t="s">
        <v>22</v>
      </c>
      <c r="G502">
        <v>1690</v>
      </c>
      <c r="H502">
        <v>1961</v>
      </c>
      <c r="I502">
        <v>3</v>
      </c>
      <c r="J502">
        <v>2</v>
      </c>
      <c r="K502">
        <v>2</v>
      </c>
      <c r="L502">
        <v>0</v>
      </c>
      <c r="M502" s="5">
        <v>44769</v>
      </c>
      <c r="N502" s="1">
        <v>44785</v>
      </c>
      <c r="O502" s="1"/>
      <c r="P502" s="3">
        <f t="shared" si="82"/>
        <v>16</v>
      </c>
      <c r="Q502" s="3">
        <v>211</v>
      </c>
      <c r="R502">
        <v>172</v>
      </c>
      <c r="S502" s="8">
        <v>388000</v>
      </c>
      <c r="T502" s="4">
        <f t="shared" si="83"/>
        <v>19400</v>
      </c>
      <c r="U502" s="7">
        <v>420000</v>
      </c>
      <c r="V502" s="7">
        <v>349000</v>
      </c>
      <c r="W502" s="7"/>
      <c r="AA502" s="7">
        <f t="shared" si="87"/>
        <v>-39000</v>
      </c>
      <c r="AB502" s="7">
        <v>0</v>
      </c>
      <c r="AG502" s="9">
        <v>1699.53</v>
      </c>
      <c r="AH502" s="9">
        <f t="shared" si="84"/>
        <v>4.6562465753424656</v>
      </c>
      <c r="AI502" s="9">
        <v>982.4680273972602</v>
      </c>
      <c r="AJ502" s="6"/>
      <c r="AK502" s="9"/>
      <c r="AL502" s="9">
        <f t="shared" si="85"/>
        <v>465.59439983</v>
      </c>
      <c r="AN502" s="2">
        <v>0.025</v>
      </c>
      <c r="AO502" s="4">
        <f t="shared" si="86"/>
        <v>0</v>
      </c>
      <c r="AP502" s="4"/>
      <c r="AQ502" s="4"/>
      <c r="AR502" t="s">
        <v>239</v>
      </c>
    </row>
    <row r="503" spans="1:44" ht="15">
      <c r="A503">
        <v>1174924</v>
      </c>
      <c r="B503" t="s">
        <v>21</v>
      </c>
      <c r="C503" t="s">
        <v>922</v>
      </c>
      <c r="D503" t="s">
        <v>27</v>
      </c>
      <c r="E503" t="s">
        <v>443</v>
      </c>
      <c r="F503" t="s">
        <v>22</v>
      </c>
      <c r="G503">
        <v>1244</v>
      </c>
      <c r="H503">
        <v>1950</v>
      </c>
      <c r="I503">
        <v>3</v>
      </c>
      <c r="J503">
        <v>1</v>
      </c>
      <c r="K503">
        <v>1</v>
      </c>
      <c r="L503">
        <v>0</v>
      </c>
      <c r="M503" s="5">
        <v>44677</v>
      </c>
      <c r="N503" s="1">
        <v>44725</v>
      </c>
      <c r="O503" s="1"/>
      <c r="P503" s="3">
        <f t="shared" si="82"/>
        <v>48</v>
      </c>
      <c r="Q503" s="3">
        <v>303</v>
      </c>
      <c r="R503">
        <v>244</v>
      </c>
      <c r="S503" s="7">
        <v>249200</v>
      </c>
      <c r="T503" s="4">
        <f t="shared" si="83"/>
        <v>12460</v>
      </c>
      <c r="U503" s="7">
        <v>282000</v>
      </c>
      <c r="V503" s="7">
        <v>210000</v>
      </c>
      <c r="W503" s="7"/>
      <c r="AA503" s="7">
        <f t="shared" si="87"/>
        <v>-39200</v>
      </c>
      <c r="AB503" s="7">
        <v>0</v>
      </c>
      <c r="AG503" s="9">
        <v>849.98</v>
      </c>
      <c r="AH503" s="9">
        <f t="shared" si="84"/>
        <v>2.328712328767123</v>
      </c>
      <c r="AI503" s="9">
        <v>705.5998356164383</v>
      </c>
      <c r="AJ503" s="6"/>
      <c r="AK503" s="9"/>
      <c r="AL503" s="9">
        <f t="shared" si="85"/>
        <v>668.60238459</v>
      </c>
      <c r="AN503" s="2">
        <v>0.0325</v>
      </c>
      <c r="AO503" s="4">
        <f t="shared" si="86"/>
        <v>0</v>
      </c>
      <c r="AP503" s="4"/>
      <c r="AQ503" s="4"/>
      <c r="AR503" t="s">
        <v>565</v>
      </c>
    </row>
    <row r="504" spans="1:44" ht="15">
      <c r="A504">
        <v>1174279</v>
      </c>
      <c r="B504" t="s">
        <v>21</v>
      </c>
      <c r="C504" t="s">
        <v>978</v>
      </c>
      <c r="D504" t="s">
        <v>27</v>
      </c>
      <c r="E504" t="s">
        <v>136</v>
      </c>
      <c r="F504" t="s">
        <v>22</v>
      </c>
      <c r="G504">
        <v>2400</v>
      </c>
      <c r="H504">
        <v>1972</v>
      </c>
      <c r="I504">
        <v>4</v>
      </c>
      <c r="J504">
        <v>2</v>
      </c>
      <c r="K504">
        <v>2</v>
      </c>
      <c r="L504">
        <v>0</v>
      </c>
      <c r="M504" s="5">
        <v>44688</v>
      </c>
      <c r="N504" s="1">
        <v>44721</v>
      </c>
      <c r="O504" s="1"/>
      <c r="P504" s="3">
        <f t="shared" si="82"/>
        <v>33</v>
      </c>
      <c r="Q504" s="3">
        <v>292</v>
      </c>
      <c r="R504">
        <v>237</v>
      </c>
      <c r="S504" s="7">
        <v>373600</v>
      </c>
      <c r="T504" s="4">
        <f t="shared" si="83"/>
        <v>18680</v>
      </c>
      <c r="U504" s="7">
        <v>426000</v>
      </c>
      <c r="V504" s="7">
        <v>331000</v>
      </c>
      <c r="W504" s="7"/>
      <c r="AA504" s="7">
        <f t="shared" si="87"/>
        <v>-42600</v>
      </c>
      <c r="AB504" s="7">
        <v>0</v>
      </c>
      <c r="AG504" s="9">
        <v>1949.42</v>
      </c>
      <c r="AH504" s="9">
        <f t="shared" si="84"/>
        <v>5.340876712328767</v>
      </c>
      <c r="AI504" s="9">
        <v>1559.536</v>
      </c>
      <c r="AJ504" s="6"/>
      <c r="AK504" s="9"/>
      <c r="AL504" s="9">
        <f t="shared" si="85"/>
        <v>644.32969076</v>
      </c>
      <c r="AN504" s="2">
        <v>0.025</v>
      </c>
      <c r="AO504" s="4">
        <f t="shared" si="86"/>
        <v>0</v>
      </c>
      <c r="AP504" s="4"/>
      <c r="AQ504" s="4"/>
      <c r="AR504" t="s">
        <v>137</v>
      </c>
    </row>
    <row r="505" spans="1:44" ht="15">
      <c r="A505">
        <v>1175463</v>
      </c>
      <c r="B505" t="s">
        <v>21</v>
      </c>
      <c r="C505" t="s">
        <v>913</v>
      </c>
      <c r="D505" t="s">
        <v>27</v>
      </c>
      <c r="E505" t="s">
        <v>52</v>
      </c>
      <c r="F505" t="s">
        <v>22</v>
      </c>
      <c r="G505">
        <v>1080</v>
      </c>
      <c r="H505">
        <v>1941</v>
      </c>
      <c r="I505">
        <v>3</v>
      </c>
      <c r="J505">
        <v>1</v>
      </c>
      <c r="K505">
        <v>1</v>
      </c>
      <c r="L505">
        <v>0</v>
      </c>
      <c r="M505" s="5">
        <v>44686</v>
      </c>
      <c r="N505" s="1">
        <v>44727</v>
      </c>
      <c r="O505" s="1"/>
      <c r="P505" s="3">
        <f t="shared" si="82"/>
        <v>41</v>
      </c>
      <c r="Q505" s="3">
        <v>294</v>
      </c>
      <c r="R505">
        <v>242</v>
      </c>
      <c r="S505" s="8">
        <v>391800</v>
      </c>
      <c r="T505" s="4">
        <f t="shared" si="83"/>
        <v>19590</v>
      </c>
      <c r="U505" s="7">
        <v>465000</v>
      </c>
      <c r="V505" s="7">
        <v>348000</v>
      </c>
      <c r="W505" s="7"/>
      <c r="AA505" s="7">
        <f t="shared" si="87"/>
        <v>-43800</v>
      </c>
      <c r="AB505" s="7">
        <v>0</v>
      </c>
      <c r="AG505" s="9">
        <v>3184.35</v>
      </c>
      <c r="AH505" s="9">
        <f t="shared" si="84"/>
        <v>8.724246575342466</v>
      </c>
      <c r="AI505" s="9">
        <v>2564.928493150685</v>
      </c>
      <c r="AJ505" s="6"/>
      <c r="AK505" s="9"/>
      <c r="AL505" s="9">
        <f t="shared" si="85"/>
        <v>648.74290782</v>
      </c>
      <c r="AN505" s="2">
        <v>0.0325</v>
      </c>
      <c r="AO505" s="4">
        <f t="shared" si="86"/>
        <v>0</v>
      </c>
      <c r="AP505" s="4"/>
      <c r="AQ505" s="4"/>
      <c r="AR505" t="s">
        <v>53</v>
      </c>
    </row>
    <row r="506" spans="1:44" ht="15">
      <c r="A506">
        <v>1182259</v>
      </c>
      <c r="B506" t="s">
        <v>21</v>
      </c>
      <c r="C506" t="s">
        <v>1286</v>
      </c>
      <c r="D506" t="s">
        <v>27</v>
      </c>
      <c r="E506" t="s">
        <v>178</v>
      </c>
      <c r="F506" t="s">
        <v>22</v>
      </c>
      <c r="G506">
        <v>1979</v>
      </c>
      <c r="H506">
        <v>1992</v>
      </c>
      <c r="I506">
        <v>3</v>
      </c>
      <c r="J506">
        <v>3</v>
      </c>
      <c r="K506">
        <v>2</v>
      </c>
      <c r="L506">
        <v>1</v>
      </c>
      <c r="M506" s="5">
        <v>44738</v>
      </c>
      <c r="N506" s="1">
        <v>44763</v>
      </c>
      <c r="O506" s="1"/>
      <c r="P506" s="3">
        <f t="shared" si="82"/>
        <v>25</v>
      </c>
      <c r="Q506" s="3">
        <v>242</v>
      </c>
      <c r="R506">
        <v>186</v>
      </c>
      <c r="S506" s="8">
        <v>359100</v>
      </c>
      <c r="T506" s="4">
        <f t="shared" si="83"/>
        <v>17955</v>
      </c>
      <c r="U506" s="7">
        <v>400000</v>
      </c>
      <c r="V506" s="7">
        <v>303000</v>
      </c>
      <c r="W506" s="7"/>
      <c r="AA506" s="7">
        <f t="shared" si="87"/>
        <v>-56100</v>
      </c>
      <c r="AB506" s="7">
        <v>0</v>
      </c>
      <c r="AG506" s="9">
        <v>3342.38</v>
      </c>
      <c r="AH506" s="9">
        <f t="shared" si="84"/>
        <v>9.157205479452054</v>
      </c>
      <c r="AI506" s="9">
        <v>2216.043726027397</v>
      </c>
      <c r="AJ506" s="6"/>
      <c r="AK506" s="9"/>
      <c r="AL506" s="9">
        <f t="shared" si="85"/>
        <v>533.99926426</v>
      </c>
      <c r="AN506" s="2">
        <v>0.025</v>
      </c>
      <c r="AO506" s="4">
        <f t="shared" si="86"/>
        <v>0</v>
      </c>
      <c r="AP506" s="4"/>
      <c r="AQ506" s="4"/>
      <c r="AR506" t="s">
        <v>179</v>
      </c>
    </row>
    <row r="507" spans="1:44" ht="15">
      <c r="A507">
        <v>1166058</v>
      </c>
      <c r="B507" t="s">
        <v>21</v>
      </c>
      <c r="C507" t="s">
        <v>1088</v>
      </c>
      <c r="D507" t="s">
        <v>24</v>
      </c>
      <c r="E507" t="s">
        <v>585</v>
      </c>
      <c r="F507" t="s">
        <v>22</v>
      </c>
      <c r="G507">
        <v>1486</v>
      </c>
      <c r="H507">
        <v>1978</v>
      </c>
      <c r="I507">
        <v>3</v>
      </c>
      <c r="J507">
        <v>2</v>
      </c>
      <c r="K507">
        <v>2</v>
      </c>
      <c r="L507">
        <v>0</v>
      </c>
      <c r="M507" s="5">
        <v>44663</v>
      </c>
      <c r="N507" s="1">
        <v>44678</v>
      </c>
      <c r="O507" s="1"/>
      <c r="P507" s="3">
        <f t="shared" si="82"/>
        <v>15</v>
      </c>
      <c r="Q507" s="3">
        <v>317</v>
      </c>
      <c r="R507">
        <v>261</v>
      </c>
      <c r="S507" s="7">
        <v>365200</v>
      </c>
      <c r="T507" s="4">
        <f t="shared" si="83"/>
        <v>18260</v>
      </c>
      <c r="U507" s="7">
        <v>391000</v>
      </c>
      <c r="V507" s="7">
        <v>307000</v>
      </c>
      <c r="W507" s="7"/>
      <c r="AA507" s="7">
        <f t="shared" si="87"/>
        <v>-58200</v>
      </c>
      <c r="AB507" s="7">
        <v>0</v>
      </c>
      <c r="AG507" s="9">
        <v>1689.72</v>
      </c>
      <c r="AH507" s="9">
        <f t="shared" si="84"/>
        <v>4.629369863013698</v>
      </c>
      <c r="AI507" s="9">
        <v>1467.5102465753423</v>
      </c>
      <c r="AJ507" s="6"/>
      <c r="AK507" s="9"/>
      <c r="AL507" s="9">
        <f t="shared" si="85"/>
        <v>699.49490401</v>
      </c>
      <c r="AN507" s="2">
        <v>0.0325</v>
      </c>
      <c r="AO507" s="4">
        <f t="shared" si="86"/>
        <v>0</v>
      </c>
      <c r="AP507" s="4"/>
      <c r="AQ507" s="4"/>
      <c r="AR507" t="s">
        <v>586</v>
      </c>
    </row>
    <row r="508" spans="1:44" ht="15">
      <c r="A508">
        <v>1186998</v>
      </c>
      <c r="B508" t="s">
        <v>21</v>
      </c>
      <c r="C508" t="s">
        <v>1033</v>
      </c>
      <c r="D508" t="s">
        <v>27</v>
      </c>
      <c r="E508" t="s">
        <v>643</v>
      </c>
      <c r="F508" t="s">
        <v>22</v>
      </c>
      <c r="G508">
        <v>1745</v>
      </c>
      <c r="H508">
        <v>2002</v>
      </c>
      <c r="I508">
        <v>4</v>
      </c>
      <c r="J508">
        <v>2</v>
      </c>
      <c r="K508">
        <v>2</v>
      </c>
      <c r="L508">
        <v>0</v>
      </c>
      <c r="M508" s="5">
        <v>44769</v>
      </c>
      <c r="N508" s="1">
        <v>44790</v>
      </c>
      <c r="O508" s="1"/>
      <c r="P508" s="3">
        <f t="shared" si="82"/>
        <v>21</v>
      </c>
      <c r="Q508" s="3">
        <v>211</v>
      </c>
      <c r="R508">
        <v>162</v>
      </c>
      <c r="S508" s="8">
        <v>390800</v>
      </c>
      <c r="T508" s="4">
        <f t="shared" si="83"/>
        <v>19540</v>
      </c>
      <c r="U508" s="7">
        <v>435000</v>
      </c>
      <c r="V508" s="7">
        <v>378000</v>
      </c>
      <c r="W508" s="7"/>
      <c r="AA508" s="7">
        <f t="shared" si="87"/>
        <v>-12800</v>
      </c>
      <c r="AG508" s="9">
        <v>4398.47</v>
      </c>
      <c r="AH508" s="9">
        <f t="shared" si="84"/>
        <v>12.050602739726028</v>
      </c>
      <c r="AI508" s="9">
        <v>2542.677178082192</v>
      </c>
      <c r="AJ508" s="6"/>
      <c r="AK508" s="9"/>
      <c r="AL508" s="9">
        <f t="shared" si="85"/>
        <v>465.59439983</v>
      </c>
      <c r="AN508" s="2">
        <v>0.025</v>
      </c>
      <c r="AO508" s="4">
        <f t="shared" si="86"/>
        <v>0</v>
      </c>
      <c r="AP508" s="4"/>
      <c r="AQ508" s="4"/>
      <c r="AR508" t="s">
        <v>644</v>
      </c>
    </row>
    <row r="510" ht="15">
      <c r="H510">
        <f>MEDIAN(H2:H508)</f>
        <v>1993</v>
      </c>
    </row>
  </sheetData>
  <sheetProtection/>
  <autoFilter ref="A1:AR508">
    <sortState ref="A2:AR510">
      <sortCondition sortBy="value" ref="AP2:AP510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Hastings</dc:creator>
  <cp:keywords/>
  <dc:description/>
  <cp:lastModifiedBy>Rob Hastings</cp:lastModifiedBy>
  <dcterms:created xsi:type="dcterms:W3CDTF">2023-02-21T15:01:16Z</dcterms:created>
  <dcterms:modified xsi:type="dcterms:W3CDTF">2023-03-04T21:35:52Z</dcterms:modified>
  <cp:category/>
  <cp:version/>
  <cp:contentType/>
  <cp:contentStatus/>
</cp:coreProperties>
</file>